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6525" windowHeight="4935" activeTab="4"/>
  </bookViews>
  <sheets>
    <sheet name="g1 - part ind et coll" sheetId="1" r:id="rId1"/>
    <sheet name="g2 - spécialisation indiv coll" sheetId="2" r:id="rId2"/>
    <sheet name="g3 - charges et presta" sheetId="3" r:id="rId3"/>
    <sheet name="g4 - rentabilité" sheetId="4" r:id="rId4"/>
    <sheet name="tab 1 - OC exclusivement indiv" sheetId="5" r:id="rId5"/>
  </sheets>
  <externalReferences>
    <externalReference r:id="rId8"/>
    <externalReference r:id="rId9"/>
  </externalReferences>
  <definedNames>
    <definedName name="_Toc379281730" localSheetId="0">'g1 - part ind et coll'!$B$34</definedName>
    <definedName name="_Toc379281730" localSheetId="2">'g3 - charges et presta'!$B$33</definedName>
    <definedName name="IDX" localSheetId="1">'g2 - spécialisation indiv coll'!$A$1</definedName>
  </definedNames>
  <calcPr fullCalcOnLoad="1"/>
</workbook>
</file>

<file path=xl/comments3.xml><?xml version="1.0" encoding="utf-8"?>
<comments xmlns="http://schemas.openxmlformats.org/spreadsheetml/2006/main">
  <authors>
    <author>amontaut</author>
  </authors>
  <commentList>
    <comment ref="B5" authorId="0">
      <text>
        <r>
          <rPr>
            <b/>
            <sz val="8"/>
            <rFont val="Tahoma"/>
            <family val="2"/>
          </rPr>
          <t>amontaut:</t>
        </r>
        <r>
          <rPr>
            <sz val="8"/>
            <rFont val="Tahoma"/>
            <family val="2"/>
          </rPr>
          <t xml:space="preserve">
en fait, mettre ici les charges de prestas hors frais de gestion pour les besoins du graphique</t>
        </r>
      </text>
    </comment>
  </commentList>
</comments>
</file>

<file path=xl/sharedStrings.xml><?xml version="1.0" encoding="utf-8"?>
<sst xmlns="http://schemas.openxmlformats.org/spreadsheetml/2006/main" count="74" uniqueCount="59">
  <si>
    <t>Institutions de prévoyance</t>
  </si>
  <si>
    <t>Mutuelles</t>
  </si>
  <si>
    <t xml:space="preserve">Mutuelles </t>
  </si>
  <si>
    <t>Contrats individuels</t>
  </si>
  <si>
    <t>Contrats collectifs</t>
  </si>
  <si>
    <t>res tech en % des primes</t>
  </si>
  <si>
    <t>Ensemble des
organismes</t>
  </si>
  <si>
    <t>Ensemble</t>
  </si>
  <si>
    <t>res tech santé</t>
  </si>
  <si>
    <t>2006*</t>
  </si>
  <si>
    <t>2007*</t>
  </si>
  <si>
    <t>2008*</t>
  </si>
  <si>
    <t xml:space="preserve"> </t>
  </si>
  <si>
    <t>Contrats
individuels</t>
  </si>
  <si>
    <t>Contrats
collectifs</t>
  </si>
  <si>
    <t>Frais de gestion des sinistres</t>
  </si>
  <si>
    <t>Frais d'acquisition</t>
  </si>
  <si>
    <t>Frais d'administration</t>
  </si>
  <si>
    <t>IP</t>
  </si>
  <si>
    <t>mut</t>
  </si>
  <si>
    <t>sa</t>
  </si>
  <si>
    <t>nb OC</t>
  </si>
  <si>
    <t>% OC</t>
  </si>
  <si>
    <t>ensemble</t>
  </si>
  <si>
    <t>0% collectif</t>
  </si>
  <si>
    <t>entre 0 et 10% collectif</t>
  </si>
  <si>
    <t>entre 10 et 90% collectif</t>
  </si>
  <si>
    <t>entre 90 et 100% collectif</t>
  </si>
  <si>
    <t>100% collectif</t>
  </si>
  <si>
    <t>Prestations versées</t>
  </si>
  <si>
    <t>exclusivement individuelle (cotisations en collectif : 0%)</t>
  </si>
  <si>
    <t>essentiellement individuelle (cotisations en collectif : entre 0 et 10%)</t>
  </si>
  <si>
    <t>essentiellement collective (cotisations en collectif : entre 90 et 100%)</t>
  </si>
  <si>
    <t>exclusivement collective (cotisations en collectif : 100%)</t>
  </si>
  <si>
    <t>Ensemble des organismes</t>
  </si>
  <si>
    <t>Organismes pratiquant une activité santé collective</t>
  </si>
  <si>
    <t>Nombre d’organismes</t>
  </si>
  <si>
    <t>Part des organismes qui ont une activité collective sur d’autres risques de l’assurance de personnes (incapacité, invalidité, retraite, décès…)</t>
  </si>
  <si>
    <t>Poids de la santé dans l'ensemble des cotisations collectées</t>
  </si>
  <si>
    <t>Chiffre d'affaires en santé médian (millions d'euros)</t>
  </si>
  <si>
    <t>Chiffre d'affaires total médian (millions d'euros)</t>
  </si>
  <si>
    <t>Part des organismes dont la santé est l’unique activité</t>
  </si>
  <si>
    <t>à la fois individuelle et collective (cotisations en collectif : entre 10 et 90%)</t>
  </si>
  <si>
    <t>Sociétés
d'assurance</t>
  </si>
  <si>
    <t>Sociétés d’assurance</t>
  </si>
  <si>
    <t>Graphique 2. Répartition des organismes exerçant une activité d’assurance santé, selon leur gestion des contrats individuels et collectifs en santé en 2015</t>
  </si>
  <si>
    <t>Institutions
de prévoyance</t>
  </si>
  <si>
    <t>Lecture : En 2015, 28 % des mutuelles ont une activité santé exclusivement individuelle.
Champ : Les 396 organismes assujettis à la taxe dite « CMU », hors mutuelles substituées, contrôlés par l’ACPR au 31 décembre 2015, et ayant fourni leurs comptes détaillés à l’ACPR et notamment l’état C1 (encadré 1).
Sources : ACPR, états comptables et prudentiels, calculs DREES.</t>
  </si>
  <si>
    <t>Graphique 1. Part des contrats collectifs et individuels dans l’activité santé en 2007 et en 2015</t>
  </si>
  <si>
    <t>Lecture : En 2015, les contrats collectifs représentent 30% des cotisations collectées en santé par les mutuelles.
Champ : Organismes assujettis à la taxe dite « CMU » et contrôlés par l’ACPR au 31 décembre de chaque année.
Sources : ACPR, états comptables et prudentiels, calculs DREES (encadré 1).</t>
  </si>
  <si>
    <t>Tableau 1. Caractéristiques des organismes dont l’activité repose exclusivement sur les contrats individuels, en 2015</t>
  </si>
  <si>
    <r>
      <t>Note :</t>
    </r>
    <r>
      <rPr>
        <sz val="8"/>
        <color indexed="8"/>
        <rFont val="Arial Narrow"/>
        <family val="2"/>
      </rPr>
      <t xml:space="preserve"> Les organismes dont l’activité est « essentiellement individuelle » présentent des caractéristiques proches de celles des autres organismes exerçant une activité en santé collective (organismes dont l’activité est « partagée entre individuel et collectif », « essentiellement collective », « exclusivement collective »). Ils ont donc été regroupés avec ces autres organismes plutôt qu’avec les organismes dont l’activité santé est « exclusivement individuelle ».
Lecture : 81 mutuelles gèrent exclusivement des contrats individuels en 2015. Pour la moitié de ces mutuelles, le chiffre d’affaires en santé est inférieur à 20 millions d’euros. L’assurance santé représente 90 % de l’activité de ces organismes en termes de cotisations collectées.
Champ : Les 396 organismes assujettis à la taxe dite « CMU », hors mutuelles substituées, contrôlés par l’ACPR au 31 décembre 2015, et ayant fourni leurs comptes détaillés à l’ACPR et notamment l’état C1. Pour les mutuelles, les montants incluent les activités prises en substitution (encadré 1).
Sources : ACPR, états comptables et prudentiels, Fonds CMU, calculs DREES.</t>
    </r>
  </si>
  <si>
    <t>Graphique 3. Prestations et charges de gestion des contrats individuels et collectifs entre 2009 et 2015</t>
  </si>
  <si>
    <t>Note : Montants moyens exprimés en pourcentage des cotisations collectées, hors contribution et hors taxe sur toute la période.
Lecture : En 2015, pour les contrats individuels, 8 % des cotisations collectées sont consacrés aux frais d’administration.
Champ : Organismes assujettis à la taxe dite « CMU » et contrôlés par l’ACPR au 31 décembre de chaque année.
Sources : ACPR, état statistique E4, calculs DREES.</t>
  </si>
  <si>
    <t>Graphique 4. Rentabilité des contrats individuels et collectifs en santé, entre 2009 et 2015</t>
  </si>
  <si>
    <t>Note : Montants moyens exprimés en pourcentage des cotisations collectées en santé, hors contribution et hors taxe sur toute la période.
Lecture : En 2015, les organismes d’assurance ont dégagé des excédents sur leurs contrats individuels, représentant 3,4 % des cotisations collectées au titre des contrats individuels.
Champ : Organismes assujettis à la taxe dite « CMU » et contrôlés par l’ACPR au 31 décembre de chaque année.
Sources : ACPR, état statistique E4, calculs DREES.</t>
  </si>
  <si>
    <t>Organismes dont l’activité santé
est exclusivement individuelle</t>
  </si>
  <si>
    <t>Institutions
de  prévoyance</t>
  </si>
  <si>
    <t>Ensemble
des organismes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</si>
</sst>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* #,##0;* \-#,##0;* &quot;-&quot;;@"/>
    <numFmt numFmtId="166" formatCode="#,##0.0\ &quot;€&quot;"/>
    <numFmt numFmtId="167" formatCode="[&gt;=3000000000000]#&quot; &quot;##&quot; &quot;##&quot; &quot;##&quot; &quot;###&quot; &quot;###&quot; | &quot;##;#&quot; &quot;##&quot; &quot;##&quot; &quot;##&quot; &quot;###&quot; &quot;###"/>
    <numFmt numFmtId="168" formatCode="#,##0.000;\-#,##0.000"/>
    <numFmt numFmtId="169" formatCode="#,##0.0000;\-#,##0.0000"/>
    <numFmt numFmtId="170" formatCode="d/m/yy"/>
    <numFmt numFmtId="171" formatCode="_-* #,##0.00\ _F_-;\-* #,##0.00\ _F_-;_-* &quot;-&quot;??\ _F_-;_-@_-"/>
    <numFmt numFmtId="172" formatCode="########0"/>
    <numFmt numFmtId="173" formatCode="_-[$€-2]\ * #,##0.00_-;_-[$€-2]\ * #,##0.00\-;_-[$€-2]\ * &quot;-&quot;??_-"/>
    <numFmt numFmtId="174" formatCode="_-* #,##0.00_-;\-* #,##0.00_-;_-* &quot;-&quot;??_-;_-@_-"/>
    <numFmt numFmtId="175" formatCode="_-* #,##0.00\ _F_t_-;\-* #,##0.00\ _F_t_-;_-* &quot;-&quot;??\ _F_t_-;_-@_-"/>
    <numFmt numFmtId="176" formatCode="_-* #,##0\ _F_-;\-* #,##0\ _F_-;_-* &quot;-&quot;??\ _F_-;_-@_-"/>
    <numFmt numFmtId="177" formatCode="_-* #,##0.00\ _E_U_R_-;\-* #,##0.00\ _E_U_R_-;_-* &quot;-&quot;??\ _E_U_R_-;_-@_-"/>
    <numFmt numFmtId="178" formatCode="&quot;€&quot;#,##0.00_);[Red]\(&quot;€&quot;#,##0.00\)"/>
    <numFmt numFmtId="179" formatCode="###,##0.0"/>
    <numFmt numFmtId="180" formatCode="_-* #,##0\ _F_-;\-* #,##0\ _F_-;_-* &quot;-&quot;\ _F_-;_-@_-"/>
    <numFmt numFmtId="181" formatCode="000"/>
    <numFmt numFmtId="182" formatCode="#,##0.00\ &quot;F&quot;"/>
    <numFmt numFmtId="183" formatCode="####0.000"/>
    <numFmt numFmtId="184" formatCode="#,##0.0000&quot; €&quot;"/>
    <numFmt numFmtId="185" formatCode="0.0"/>
    <numFmt numFmtId="186" formatCode="0.0%"/>
    <numFmt numFmtId="187" formatCode="0.0%&quot;   &quot;"/>
    <numFmt numFmtId="188" formatCode="@*."/>
    <numFmt numFmtId="189" formatCode="_-* #,##0\ _€_-;\-* #,##0\ _€_-;_-* &quot;-&quot;??\ _€_-;_-@_-"/>
    <numFmt numFmtId="190" formatCode="#,##0\ _€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8"/>
      <name val="Courier New"/>
      <family val="3"/>
    </font>
    <font>
      <sz val="10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Courier New"/>
      <family val="3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4"/>
      <color indexed="12"/>
      <name val="Arial"/>
      <family val="2"/>
    </font>
    <font>
      <u val="single"/>
      <sz val="10"/>
      <name val="Courier New"/>
      <family val="3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9.2"/>
      <name val="Arial"/>
      <family val="2"/>
    </font>
    <font>
      <sz val="9"/>
      <name val="Arial"/>
      <family val="2"/>
    </font>
    <font>
      <sz val="12"/>
      <name val="Antique Olive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8"/>
      <name val="Arial Narrow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8"/>
      <color indexed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Times New Roman"/>
      <family val="1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rgb="FFFF0000"/>
      <name val="Arial Narrow"/>
      <family val="2"/>
    </font>
    <font>
      <b/>
      <sz val="8"/>
      <color rgb="FF000000"/>
      <name val="Arial Narrow"/>
      <family val="2"/>
    </font>
    <font>
      <b/>
      <sz val="8"/>
      <name val="Calibri"/>
      <family val="2"/>
    </font>
  </fonts>
  <fills count="8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rgb="FFFFFFCC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/>
      <top>
        <color indexed="63"/>
      </top>
      <bottom style="hair">
        <color rgb="FF00000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</borders>
  <cellStyleXfs count="6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8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8" fillId="2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8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8" fillId="3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8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8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68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8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38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54" borderId="0" applyNumberFormat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1" borderId="0" applyNumberFormat="0" applyBorder="0" applyAlignment="0" applyProtection="0"/>
    <xf numFmtId="0" fontId="7" fillId="55" borderId="1" applyNumberFormat="0" applyAlignment="0" applyProtection="0"/>
    <xf numFmtId="0" fontId="7" fillId="55" borderId="1" applyNumberFormat="0" applyAlignment="0" applyProtection="0"/>
    <xf numFmtId="0" fontId="70" fillId="56" borderId="2" applyNumberFormat="0" applyAlignment="0" applyProtection="0"/>
    <xf numFmtId="0" fontId="7" fillId="55" borderId="1" applyNumberFormat="0" applyAlignment="0" applyProtection="0"/>
    <xf numFmtId="0" fontId="7" fillId="55" borderId="1" applyNumberFormat="0" applyAlignment="0" applyProtection="0"/>
    <xf numFmtId="0" fontId="7" fillId="55" borderId="1" applyNumberFormat="0" applyAlignment="0" applyProtection="0"/>
    <xf numFmtId="0" fontId="8" fillId="57" borderId="1" applyNumberFormat="0" applyAlignment="0" applyProtection="0"/>
    <xf numFmtId="0" fontId="8" fillId="57" borderId="1" applyNumberFormat="0" applyAlignment="0" applyProtection="0"/>
    <xf numFmtId="3" fontId="9" fillId="0" borderId="3" applyBorder="0">
      <alignment vertical="center"/>
      <protection locked="0"/>
    </xf>
    <xf numFmtId="3" fontId="9" fillId="0" borderId="3" applyBorder="0">
      <alignment vertical="center"/>
      <protection locked="0"/>
    </xf>
    <xf numFmtId="3" fontId="9" fillId="0" borderId="3" applyBorder="0">
      <alignment vertical="center"/>
      <protection locked="0"/>
    </xf>
    <xf numFmtId="3" fontId="10" fillId="0" borderId="3">
      <alignment vertical="center"/>
      <protection locked="0"/>
    </xf>
    <xf numFmtId="3" fontId="10" fillId="0" borderId="3">
      <alignment vertical="center"/>
      <protection locked="0"/>
    </xf>
    <xf numFmtId="3" fontId="9" fillId="0" borderId="3" applyBorder="0">
      <alignment vertical="center"/>
      <protection locked="0"/>
    </xf>
    <xf numFmtId="3" fontId="10" fillId="0" borderId="3">
      <alignment vertical="center"/>
      <protection locked="0"/>
    </xf>
    <xf numFmtId="3" fontId="9" fillId="58" borderId="4" applyBorder="0">
      <alignment vertical="center"/>
      <protection/>
    </xf>
    <xf numFmtId="3" fontId="10" fillId="59" borderId="4">
      <alignment vertical="center"/>
      <protection/>
    </xf>
    <xf numFmtId="0" fontId="11" fillId="0" borderId="5" applyNumberFormat="0" applyFill="0" applyAlignment="0" applyProtection="0"/>
    <xf numFmtId="0" fontId="12" fillId="60" borderId="6" applyNumberFormat="0" applyAlignment="0" applyProtection="0"/>
    <xf numFmtId="0" fontId="71" fillId="0" borderId="7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3" fontId="9" fillId="0" borderId="8">
      <alignment vertical="top"/>
      <protection locked="0"/>
    </xf>
    <xf numFmtId="3" fontId="9" fillId="61" borderId="3">
      <alignment/>
      <protection locked="0"/>
    </xf>
    <xf numFmtId="3" fontId="9" fillId="61" borderId="3">
      <alignment/>
      <protection locked="0"/>
    </xf>
    <xf numFmtId="3" fontId="9" fillId="2" borderId="3">
      <alignment/>
      <protection locked="0"/>
    </xf>
    <xf numFmtId="3" fontId="9" fillId="2" borderId="3">
      <alignment/>
      <protection locked="0"/>
    </xf>
    <xf numFmtId="0" fontId="9" fillId="62" borderId="8">
      <alignment/>
      <protection/>
    </xf>
    <xf numFmtId="0" fontId="12" fillId="42" borderId="6" applyNumberFormat="0" applyAlignment="0" applyProtection="0"/>
    <xf numFmtId="164" fontId="9" fillId="0" borderId="8">
      <alignment horizontal="center" vertical="top"/>
      <protection/>
    </xf>
    <xf numFmtId="0" fontId="4" fillId="38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54" borderId="0" applyNumberFormat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0" fillId="63" borderId="9" applyNumberFormat="0" applyFont="0" applyAlignment="0" applyProtection="0"/>
    <xf numFmtId="0" fontId="2" fillId="61" borderId="10" applyNumberFormat="0" applyFont="0" applyAlignment="0" applyProtection="0"/>
    <xf numFmtId="0" fontId="2" fillId="61" borderId="10" applyNumberFormat="0" applyFont="0" applyAlignment="0" applyProtection="0"/>
    <xf numFmtId="0" fontId="2" fillId="61" borderId="10" applyNumberFormat="0" applyFont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13" fillId="0" borderId="8" applyBorder="0">
      <alignment vertical="center"/>
      <protection locked="0"/>
    </xf>
    <xf numFmtId="170" fontId="2" fillId="0" borderId="0" applyProtection="0">
      <alignment/>
    </xf>
    <xf numFmtId="170" fontId="2" fillId="0" borderId="0" applyProtection="0">
      <alignment/>
    </xf>
    <xf numFmtId="170" fontId="2" fillId="0" borderId="0" applyProtection="0">
      <alignment/>
    </xf>
    <xf numFmtId="171" fontId="2" fillId="0" borderId="0" applyFont="0" applyFill="0" applyBorder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2" fillId="62" borderId="8" applyBorder="0">
      <alignment/>
      <protection/>
    </xf>
    <xf numFmtId="0" fontId="2" fillId="62" borderId="8" applyBorder="0">
      <alignment/>
      <protection/>
    </xf>
    <xf numFmtId="0" fontId="2" fillId="62" borderId="8" applyBorder="0">
      <alignment/>
      <protection/>
    </xf>
    <xf numFmtId="0" fontId="2" fillId="62" borderId="8" applyBorder="0">
      <alignment/>
      <protection/>
    </xf>
    <xf numFmtId="0" fontId="2" fillId="62" borderId="8" applyBorder="0">
      <alignment/>
      <protection/>
    </xf>
    <xf numFmtId="172" fontId="2" fillId="0" borderId="0">
      <alignment/>
      <protection locked="0"/>
    </xf>
    <xf numFmtId="172" fontId="2" fillId="0" borderId="0">
      <alignment/>
      <protection locked="0"/>
    </xf>
    <xf numFmtId="172" fontId="2" fillId="0" borderId="0">
      <alignment/>
      <protection locked="0"/>
    </xf>
    <xf numFmtId="0" fontId="72" fillId="67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" fillId="0" borderId="0">
      <alignment/>
      <protection/>
    </xf>
    <xf numFmtId="9" fontId="1" fillId="0" borderId="0">
      <alignment/>
      <protection/>
    </xf>
    <xf numFmtId="174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6" fillId="0" borderId="0" applyNumberFormat="0">
      <alignment/>
      <protection locked="0"/>
    </xf>
    <xf numFmtId="0" fontId="17" fillId="68" borderId="0" applyNumberFormat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1" fillId="61" borderId="10" applyNumberFormat="0" applyFont="0" applyAlignment="0" applyProtection="0"/>
    <xf numFmtId="0" fontId="1" fillId="61" borderId="10" applyNumberFormat="0" applyFon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73" fillId="6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55" borderId="1" applyNumberFormat="0" applyAlignment="0" applyProtection="0"/>
    <xf numFmtId="0" fontId="7" fillId="55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11" fillId="0" borderId="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5" fillId="70" borderId="0" applyNumberFormat="0" applyBorder="0" applyAlignment="0" applyProtection="0"/>
    <xf numFmtId="0" fontId="25" fillId="53" borderId="0" applyNumberFormat="0" applyBorder="0" applyAlignment="0" applyProtection="0"/>
    <xf numFmtId="0" fontId="25" fillId="70" borderId="0" applyNumberFormat="0" applyBorder="0" applyAlignment="0" applyProtection="0"/>
    <xf numFmtId="0" fontId="74" fillId="71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9" fillId="0" borderId="8" applyFill="0">
      <alignment horizontal="right" vertical="top"/>
      <protection/>
    </xf>
    <xf numFmtId="164" fontId="9" fillId="0" borderId="15" applyBorder="0">
      <alignment horizontal="center" vertical="center" wrapText="1"/>
      <protection/>
    </xf>
    <xf numFmtId="178" fontId="9" fillId="0" borderId="15" applyBorder="0">
      <alignment horizontal="center" vertical="center" wrapText="1"/>
      <protection/>
    </xf>
    <xf numFmtId="180" fontId="9" fillId="0" borderId="15" applyBorder="0">
      <alignment horizontal="center" vertical="center" wrapText="1"/>
      <protection/>
    </xf>
    <xf numFmtId="180" fontId="9" fillId="0" borderId="15" applyBorder="0">
      <alignment horizontal="center" vertical="center" wrapText="1"/>
      <protection/>
    </xf>
    <xf numFmtId="181" fontId="9" fillId="0" borderId="15" applyBorder="0">
      <alignment horizontal="center" vertical="center" wrapText="1"/>
      <protection/>
    </xf>
    <xf numFmtId="181" fontId="9" fillId="0" borderId="15" applyBorder="0">
      <alignment horizontal="center" vertical="center" wrapText="1"/>
      <protection/>
    </xf>
    <xf numFmtId="178" fontId="9" fillId="0" borderId="15" applyBorder="0">
      <alignment horizontal="center" vertical="center" wrapText="1"/>
      <protection/>
    </xf>
    <xf numFmtId="178" fontId="9" fillId="0" borderId="15" applyBorder="0">
      <alignment horizontal="center" vertical="center" wrapText="1"/>
      <protection/>
    </xf>
    <xf numFmtId="164" fontId="9" fillId="0" borderId="15" applyBorder="0">
      <alignment horizontal="center" vertical="center" wrapText="1"/>
      <protection/>
    </xf>
    <xf numFmtId="164" fontId="9" fillId="0" borderId="15" applyBorder="0">
      <alignment horizontal="center" vertical="center" wrapText="1"/>
      <protection/>
    </xf>
    <xf numFmtId="164" fontId="9" fillId="0" borderId="15" applyBorder="0">
      <alignment horizontal="center" vertical="center" wrapText="1"/>
      <protection/>
    </xf>
    <xf numFmtId="164" fontId="9" fillId="0" borderId="15" applyBorder="0">
      <alignment horizontal="center" vertical="center" wrapText="1"/>
      <protection/>
    </xf>
    <xf numFmtId="178" fontId="9" fillId="0" borderId="15" applyBorder="0">
      <alignment horizontal="center" vertical="center" wrapText="1"/>
      <protection/>
    </xf>
    <xf numFmtId="182" fontId="9" fillId="0" borderId="15" applyBorder="0">
      <alignment horizontal="center" vertical="center" wrapText="1"/>
      <protection/>
    </xf>
    <xf numFmtId="182" fontId="9" fillId="0" borderId="15" applyBorder="0">
      <alignment horizontal="center" vertical="center" wrapText="1"/>
      <protection/>
    </xf>
    <xf numFmtId="164" fontId="9" fillId="0" borderId="15" applyBorder="0">
      <alignment horizontal="center" vertical="center" wrapText="1"/>
      <protection/>
    </xf>
    <xf numFmtId="178" fontId="9" fillId="0" borderId="15" applyBorder="0">
      <alignment horizontal="center" vertical="center" wrapText="1"/>
      <protection/>
    </xf>
    <xf numFmtId="164" fontId="9" fillId="0" borderId="8">
      <alignment horizontal="center"/>
      <protection locked="0"/>
    </xf>
    <xf numFmtId="183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1" borderId="10" applyNumberFormat="0" applyFont="0" applyAlignment="0" applyProtection="0"/>
    <xf numFmtId="0" fontId="2" fillId="61" borderId="10" applyNumberFormat="0" applyFont="0" applyAlignment="0" applyProtection="0"/>
    <xf numFmtId="0" fontId="2" fillId="61" borderId="10" applyNumberFormat="0" applyFont="0" applyAlignment="0" applyProtection="0"/>
    <xf numFmtId="0" fontId="2" fillId="61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0" borderId="12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9" fontId="13" fillId="0" borderId="3">
      <alignment vertical="center"/>
      <protection/>
    </xf>
    <xf numFmtId="9" fontId="13" fillId="0" borderId="3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15" fontId="31" fillId="0" borderId="0" applyFont="0" applyFill="0" applyBorder="0" applyAlignment="0" applyProtection="0"/>
    <xf numFmtId="0" fontId="37" fillId="0" borderId="19">
      <alignment horizontal="center"/>
      <protection/>
    </xf>
    <xf numFmtId="3" fontId="31" fillId="0" borderId="0" applyFont="0" applyFill="0" applyBorder="0" applyAlignment="0" applyProtection="0"/>
    <xf numFmtId="0" fontId="31" fillId="72" borderId="0" applyNumberFormat="0" applyFont="0" applyBorder="0" applyAlignment="0" applyProtection="0"/>
    <xf numFmtId="0" fontId="29" fillId="61" borderId="0" applyNumberFormat="0" applyBorder="0">
      <alignment horizontal="right"/>
      <protection locked="0"/>
    </xf>
    <xf numFmtId="0" fontId="2" fillId="62" borderId="0" applyNumberFormat="0" applyFont="0" applyBorder="0" applyAlignment="0">
      <protection/>
    </xf>
    <xf numFmtId="0" fontId="2" fillId="62" borderId="0" applyNumberFormat="0" applyFont="0" applyBorder="0" applyAlignment="0">
      <protection/>
    </xf>
    <xf numFmtId="0" fontId="2" fillId="73" borderId="0" applyNumberFormat="0" applyBorder="0">
      <alignment horizontal="center" vertical="center" wrapText="1"/>
      <protection/>
    </xf>
    <xf numFmtId="0" fontId="2" fillId="73" borderId="0" applyNumberFormat="0" applyBorder="0">
      <alignment horizontal="center" vertical="center" wrapText="1"/>
      <protection/>
    </xf>
    <xf numFmtId="185" fontId="29" fillId="6" borderId="3" applyNumberFormat="0" applyBorder="0" applyAlignment="0">
      <protection locked="0"/>
    </xf>
    <xf numFmtId="185" fontId="29" fillId="6" borderId="3" applyNumberFormat="0" applyBorder="0" applyAlignment="0">
      <protection locked="0"/>
    </xf>
    <xf numFmtId="0" fontId="2" fillId="7" borderId="0" applyNumberFormat="0" applyFont="0" applyBorder="0" applyAlignment="0">
      <protection/>
    </xf>
    <xf numFmtId="0" fontId="2" fillId="7" borderId="0" applyNumberFormat="0" applyFont="0" applyBorder="0" applyAlignment="0">
      <protection/>
    </xf>
    <xf numFmtId="0" fontId="38" fillId="0" borderId="8" applyFill="0" applyBorder="0">
      <alignment horizontal="center" vertical="center"/>
      <protection/>
    </xf>
    <xf numFmtId="10" fontId="3" fillId="0" borderId="20" applyNumberFormat="0" applyBorder="0" applyAlignment="0">
      <protection/>
    </xf>
    <xf numFmtId="0" fontId="2" fillId="4" borderId="3">
      <alignment horizontal="center" wrapText="1"/>
      <protection/>
    </xf>
    <xf numFmtId="0" fontId="2" fillId="4" borderId="3">
      <alignment horizontal="center" wrapText="1"/>
      <protection/>
    </xf>
    <xf numFmtId="0" fontId="2" fillId="4" borderId="3">
      <alignment horizontal="center" wrapText="1"/>
      <protection/>
    </xf>
    <xf numFmtId="0" fontId="2" fillId="4" borderId="3">
      <alignment horizontal="center" wrapText="1"/>
      <protection/>
    </xf>
    <xf numFmtId="0" fontId="2" fillId="4" borderId="3">
      <alignment horizontal="left"/>
      <protection/>
    </xf>
    <xf numFmtId="0" fontId="2" fillId="4" borderId="3">
      <alignment horizontal="left"/>
      <protection/>
    </xf>
    <xf numFmtId="0" fontId="2" fillId="4" borderId="3">
      <alignment horizontal="left"/>
      <protection/>
    </xf>
    <xf numFmtId="0" fontId="2" fillId="4" borderId="3">
      <alignment horizontal="left"/>
      <protection/>
    </xf>
    <xf numFmtId="3" fontId="2" fillId="6" borderId="3">
      <alignment horizontal="right"/>
      <protection locked="0"/>
    </xf>
    <xf numFmtId="3" fontId="2" fillId="6" borderId="3">
      <alignment horizontal="right"/>
      <protection locked="0"/>
    </xf>
    <xf numFmtId="3" fontId="2" fillId="6" borderId="3">
      <alignment horizontal="right"/>
      <protection locked="0"/>
    </xf>
    <xf numFmtId="3" fontId="2" fillId="6" borderId="3">
      <alignment horizontal="right"/>
      <protection locked="0"/>
    </xf>
    <xf numFmtId="186" fontId="2" fillId="6" borderId="3">
      <alignment horizontal="right"/>
      <protection locked="0"/>
    </xf>
    <xf numFmtId="186" fontId="2" fillId="6" borderId="3">
      <alignment horizontal="right"/>
      <protection locked="0"/>
    </xf>
    <xf numFmtId="186" fontId="2" fillId="6" borderId="3">
      <alignment horizontal="right"/>
      <protection locked="0"/>
    </xf>
    <xf numFmtId="186" fontId="2" fillId="6" borderId="3">
      <alignment horizontal="right"/>
      <protection locked="0"/>
    </xf>
    <xf numFmtId="0" fontId="39" fillId="0" borderId="0">
      <alignment horizontal="left" indent="2"/>
      <protection/>
    </xf>
    <xf numFmtId="187" fontId="40" fillId="0" borderId="21">
      <alignment/>
      <protection locked="0"/>
    </xf>
    <xf numFmtId="187" fontId="40" fillId="0" borderId="21">
      <alignment/>
      <protection locked="0"/>
    </xf>
    <xf numFmtId="1" fontId="27" fillId="0" borderId="22">
      <alignment horizontal="right"/>
      <protection locked="0"/>
    </xf>
    <xf numFmtId="1" fontId="27" fillId="0" borderId="22">
      <alignment horizontal="right"/>
      <protection locked="0"/>
    </xf>
    <xf numFmtId="1" fontId="27" fillId="0" borderId="22">
      <alignment horizontal="right"/>
      <protection locked="0"/>
    </xf>
    <xf numFmtId="1" fontId="27" fillId="0" borderId="22">
      <alignment horizontal="right"/>
      <protection locked="0"/>
    </xf>
    <xf numFmtId="0" fontId="13" fillId="0" borderId="0">
      <alignment vertical="center" wrapText="1"/>
      <protection/>
    </xf>
    <xf numFmtId="4" fontId="41" fillId="70" borderId="23" applyNumberFormat="0" applyProtection="0">
      <alignment vertical="center"/>
    </xf>
    <xf numFmtId="4" fontId="41" fillId="70" borderId="23" applyNumberFormat="0" applyProtection="0">
      <alignment vertical="center"/>
    </xf>
    <xf numFmtId="4" fontId="42" fillId="70" borderId="23" applyNumberFormat="0" applyProtection="0">
      <alignment vertical="center"/>
    </xf>
    <xf numFmtId="4" fontId="42" fillId="70" borderId="23" applyNumberFormat="0" applyProtection="0">
      <alignment vertical="center"/>
    </xf>
    <xf numFmtId="4" fontId="41" fillId="70" borderId="23" applyNumberFormat="0" applyProtection="0">
      <alignment horizontal="left" vertical="center" indent="1"/>
    </xf>
    <xf numFmtId="4" fontId="41" fillId="70" borderId="23" applyNumberFormat="0" applyProtection="0">
      <alignment horizontal="left" vertical="center" indent="1"/>
    </xf>
    <xf numFmtId="0" fontId="41" fillId="70" borderId="23" applyNumberFormat="0" applyProtection="0">
      <alignment horizontal="left" vertical="top" indent="1"/>
    </xf>
    <xf numFmtId="0" fontId="41" fillId="70" borderId="23" applyNumberFormat="0" applyProtection="0">
      <alignment horizontal="left" vertical="top" indent="1"/>
    </xf>
    <xf numFmtId="4" fontId="41" fillId="74" borderId="0" applyNumberFormat="0" applyProtection="0">
      <alignment horizontal="left" vertical="center" indent="1"/>
    </xf>
    <xf numFmtId="4" fontId="43" fillId="3" borderId="23" applyNumberFormat="0" applyProtection="0">
      <alignment horizontal="right" vertical="center"/>
    </xf>
    <xf numFmtId="4" fontId="43" fillId="3" borderId="23" applyNumberFormat="0" applyProtection="0">
      <alignment horizontal="right" vertical="center"/>
    </xf>
    <xf numFmtId="4" fontId="43" fillId="15" borderId="23" applyNumberFormat="0" applyProtection="0">
      <alignment horizontal="right" vertical="center"/>
    </xf>
    <xf numFmtId="4" fontId="43" fillId="15" borderId="23" applyNumberFormat="0" applyProtection="0">
      <alignment horizontal="right" vertical="center"/>
    </xf>
    <xf numFmtId="4" fontId="43" fillId="43" borderId="23" applyNumberFormat="0" applyProtection="0">
      <alignment horizontal="right" vertical="center"/>
    </xf>
    <xf numFmtId="4" fontId="43" fillId="43" borderId="23" applyNumberFormat="0" applyProtection="0">
      <alignment horizontal="right" vertical="center"/>
    </xf>
    <xf numFmtId="4" fontId="43" fillId="17" borderId="23" applyNumberFormat="0" applyProtection="0">
      <alignment horizontal="right" vertical="center"/>
    </xf>
    <xf numFmtId="4" fontId="43" fillId="17" borderId="23" applyNumberFormat="0" applyProtection="0">
      <alignment horizontal="right" vertical="center"/>
    </xf>
    <xf numFmtId="4" fontId="43" fillId="27" borderId="23" applyNumberFormat="0" applyProtection="0">
      <alignment horizontal="right" vertical="center"/>
    </xf>
    <xf numFmtId="4" fontId="43" fillId="27" borderId="23" applyNumberFormat="0" applyProtection="0">
      <alignment horizontal="right" vertical="center"/>
    </xf>
    <xf numFmtId="4" fontId="43" fillId="54" borderId="23" applyNumberFormat="0" applyProtection="0">
      <alignment horizontal="right" vertical="center"/>
    </xf>
    <xf numFmtId="4" fontId="43" fillId="54" borderId="23" applyNumberFormat="0" applyProtection="0">
      <alignment horizontal="right" vertical="center"/>
    </xf>
    <xf numFmtId="4" fontId="43" fillId="48" borderId="23" applyNumberFormat="0" applyProtection="0">
      <alignment horizontal="right" vertical="center"/>
    </xf>
    <xf numFmtId="4" fontId="43" fillId="48" borderId="23" applyNumberFormat="0" applyProtection="0">
      <alignment horizontal="right" vertical="center"/>
    </xf>
    <xf numFmtId="4" fontId="43" fillId="75" borderId="23" applyNumberFormat="0" applyProtection="0">
      <alignment horizontal="right" vertical="center"/>
    </xf>
    <xf numFmtId="4" fontId="43" fillId="75" borderId="23" applyNumberFormat="0" applyProtection="0">
      <alignment horizontal="right" vertical="center"/>
    </xf>
    <xf numFmtId="4" fontId="43" fillId="16" borderId="23" applyNumberFormat="0" applyProtection="0">
      <alignment horizontal="right" vertical="center"/>
    </xf>
    <xf numFmtId="4" fontId="43" fillId="16" borderId="23" applyNumberFormat="0" applyProtection="0">
      <alignment horizontal="right" vertical="center"/>
    </xf>
    <xf numFmtId="4" fontId="41" fillId="76" borderId="24" applyNumberFormat="0" applyProtection="0">
      <alignment horizontal="left" vertical="center" indent="1"/>
    </xf>
    <xf numFmtId="4" fontId="41" fillId="76" borderId="24" applyNumberFormat="0" applyProtection="0">
      <alignment horizontal="left" vertical="center" indent="1"/>
    </xf>
    <xf numFmtId="4" fontId="43" fillId="73" borderId="0" applyNumberFormat="0" applyProtection="0">
      <alignment horizontal="left" vertical="center" indent="1"/>
    </xf>
    <xf numFmtId="4" fontId="44" fillId="77" borderId="0" applyNumberFormat="0" applyProtection="0">
      <alignment horizontal="left" vertical="center" indent="1"/>
    </xf>
    <xf numFmtId="4" fontId="43" fillId="74" borderId="23" applyNumberFormat="0" applyProtection="0">
      <alignment horizontal="right" vertical="center"/>
    </xf>
    <xf numFmtId="4" fontId="43" fillId="74" borderId="23" applyNumberFormat="0" applyProtection="0">
      <alignment horizontal="right" vertical="center"/>
    </xf>
    <xf numFmtId="4" fontId="43" fillId="73" borderId="0" applyNumberFormat="0" applyProtection="0">
      <alignment horizontal="left" vertical="center" indent="1"/>
    </xf>
    <xf numFmtId="4" fontId="43" fillId="74" borderId="0" applyNumberFormat="0" applyProtection="0">
      <alignment horizontal="left" vertical="center" indent="1"/>
    </xf>
    <xf numFmtId="0" fontId="2" fillId="77" borderId="23" applyNumberFormat="0" applyProtection="0">
      <alignment horizontal="left" vertical="center" indent="1"/>
    </xf>
    <xf numFmtId="0" fontId="2" fillId="77" borderId="23" applyNumberFormat="0" applyProtection="0">
      <alignment horizontal="left" vertical="center" indent="1"/>
    </xf>
    <xf numFmtId="0" fontId="2" fillId="77" borderId="23" applyNumberFormat="0" applyProtection="0">
      <alignment horizontal="left" vertical="center" indent="1"/>
    </xf>
    <xf numFmtId="0" fontId="2" fillId="77" borderId="23" applyNumberFormat="0" applyProtection="0">
      <alignment horizontal="left" vertical="center" indent="1"/>
    </xf>
    <xf numFmtId="0" fontId="2" fillId="77" borderId="23" applyNumberFormat="0" applyProtection="0">
      <alignment horizontal="left" vertical="top" indent="1"/>
    </xf>
    <xf numFmtId="0" fontId="2" fillId="77" borderId="23" applyNumberFormat="0" applyProtection="0">
      <alignment horizontal="left" vertical="top" indent="1"/>
    </xf>
    <xf numFmtId="0" fontId="2" fillId="77" borderId="23" applyNumberFormat="0" applyProtection="0">
      <alignment horizontal="left" vertical="top" indent="1"/>
    </xf>
    <xf numFmtId="0" fontId="2" fillId="77" borderId="23" applyNumberFormat="0" applyProtection="0">
      <alignment horizontal="left" vertical="top" indent="1"/>
    </xf>
    <xf numFmtId="0" fontId="2" fillId="74" borderId="23" applyNumberFormat="0" applyProtection="0">
      <alignment horizontal="left" vertical="center" indent="1"/>
    </xf>
    <xf numFmtId="0" fontId="2" fillId="74" borderId="23" applyNumberFormat="0" applyProtection="0">
      <alignment horizontal="left" vertical="center" indent="1"/>
    </xf>
    <xf numFmtId="0" fontId="2" fillId="74" borderId="23" applyNumberFormat="0" applyProtection="0">
      <alignment horizontal="left" vertical="center" indent="1"/>
    </xf>
    <xf numFmtId="0" fontId="2" fillId="74" borderId="23" applyNumberFormat="0" applyProtection="0">
      <alignment horizontal="left" vertical="center" indent="1"/>
    </xf>
    <xf numFmtId="0" fontId="2" fillId="74" borderId="23" applyNumberFormat="0" applyProtection="0">
      <alignment horizontal="left" vertical="top" indent="1"/>
    </xf>
    <xf numFmtId="0" fontId="2" fillId="74" borderId="23" applyNumberFormat="0" applyProtection="0">
      <alignment horizontal="left" vertical="top" indent="1"/>
    </xf>
    <xf numFmtId="0" fontId="2" fillId="74" borderId="23" applyNumberFormat="0" applyProtection="0">
      <alignment horizontal="left" vertical="top" indent="1"/>
    </xf>
    <xf numFmtId="0" fontId="2" fillId="74" borderId="23" applyNumberFormat="0" applyProtection="0">
      <alignment horizontal="left" vertical="top" indent="1"/>
    </xf>
    <xf numFmtId="0" fontId="2" fillId="14" borderId="23" applyNumberFormat="0" applyProtection="0">
      <alignment horizontal="left" vertical="center" indent="1"/>
    </xf>
    <xf numFmtId="0" fontId="2" fillId="14" borderId="23" applyNumberFormat="0" applyProtection="0">
      <alignment horizontal="left" vertical="center" indent="1"/>
    </xf>
    <xf numFmtId="0" fontId="2" fillId="14" borderId="23" applyNumberFormat="0" applyProtection="0">
      <alignment horizontal="left" vertical="center" indent="1"/>
    </xf>
    <xf numFmtId="0" fontId="2" fillId="14" borderId="23" applyNumberFormat="0" applyProtection="0">
      <alignment horizontal="left" vertical="center" indent="1"/>
    </xf>
    <xf numFmtId="0" fontId="2" fillId="14" borderId="23" applyNumberFormat="0" applyProtection="0">
      <alignment horizontal="left" vertical="top" indent="1"/>
    </xf>
    <xf numFmtId="0" fontId="2" fillId="14" borderId="23" applyNumberFormat="0" applyProtection="0">
      <alignment horizontal="left" vertical="top" indent="1"/>
    </xf>
    <xf numFmtId="0" fontId="2" fillId="14" borderId="23" applyNumberFormat="0" applyProtection="0">
      <alignment horizontal="left" vertical="top" indent="1"/>
    </xf>
    <xf numFmtId="0" fontId="2" fillId="14" borderId="23" applyNumberFormat="0" applyProtection="0">
      <alignment horizontal="left" vertical="top" indent="1"/>
    </xf>
    <xf numFmtId="0" fontId="2" fillId="73" borderId="23" applyNumberFormat="0" applyProtection="0">
      <alignment horizontal="left" vertical="center" indent="1"/>
    </xf>
    <xf numFmtId="0" fontId="2" fillId="73" borderId="23" applyNumberFormat="0" applyProtection="0">
      <alignment horizontal="left" vertical="center" indent="1"/>
    </xf>
    <xf numFmtId="0" fontId="2" fillId="73" borderId="23" applyNumberFormat="0" applyProtection="0">
      <alignment horizontal="left" vertical="center" indent="1"/>
    </xf>
    <xf numFmtId="0" fontId="2" fillId="73" borderId="23" applyNumberFormat="0" applyProtection="0">
      <alignment horizontal="left" vertical="center" indent="1"/>
    </xf>
    <xf numFmtId="0" fontId="2" fillId="73" borderId="23" applyNumberFormat="0" applyProtection="0">
      <alignment horizontal="left" vertical="top" indent="1"/>
    </xf>
    <xf numFmtId="0" fontId="2" fillId="73" borderId="23" applyNumberFormat="0" applyProtection="0">
      <alignment horizontal="left" vertical="top" indent="1"/>
    </xf>
    <xf numFmtId="0" fontId="2" fillId="73" borderId="23" applyNumberFormat="0" applyProtection="0">
      <alignment horizontal="left" vertical="top" indent="1"/>
    </xf>
    <xf numFmtId="0" fontId="2" fillId="73" borderId="23" applyNumberFormat="0" applyProtection="0">
      <alignment horizontal="left" vertical="top" indent="1"/>
    </xf>
    <xf numFmtId="0" fontId="2" fillId="78" borderId="3" applyNumberFormat="0">
      <alignment/>
      <protection locked="0"/>
    </xf>
    <xf numFmtId="0" fontId="2" fillId="78" borderId="3" applyNumberFormat="0">
      <alignment/>
      <protection locked="0"/>
    </xf>
    <xf numFmtId="0" fontId="2" fillId="78" borderId="3" applyNumberFormat="0">
      <alignment/>
      <protection locked="0"/>
    </xf>
    <xf numFmtId="0" fontId="2" fillId="78" borderId="3" applyNumberFormat="0">
      <alignment/>
      <protection locked="0"/>
    </xf>
    <xf numFmtId="4" fontId="43" fillId="61" borderId="23" applyNumberFormat="0" applyProtection="0">
      <alignment vertical="center"/>
    </xf>
    <xf numFmtId="4" fontId="43" fillId="61" borderId="23" applyNumberFormat="0" applyProtection="0">
      <alignment vertical="center"/>
    </xf>
    <xf numFmtId="4" fontId="45" fillId="61" borderId="23" applyNumberFormat="0" applyProtection="0">
      <alignment vertical="center"/>
    </xf>
    <xf numFmtId="4" fontId="45" fillId="61" borderId="23" applyNumberFormat="0" applyProtection="0">
      <alignment vertical="center"/>
    </xf>
    <xf numFmtId="4" fontId="43" fillId="61" borderId="23" applyNumberFormat="0" applyProtection="0">
      <alignment horizontal="left" vertical="center" indent="1"/>
    </xf>
    <xf numFmtId="4" fontId="43" fillId="61" borderId="23" applyNumberFormat="0" applyProtection="0">
      <alignment horizontal="left" vertical="center" indent="1"/>
    </xf>
    <xf numFmtId="0" fontId="43" fillId="61" borderId="23" applyNumberFormat="0" applyProtection="0">
      <alignment horizontal="left" vertical="top" indent="1"/>
    </xf>
    <xf numFmtId="0" fontId="43" fillId="61" borderId="23" applyNumberFormat="0" applyProtection="0">
      <alignment horizontal="left" vertical="top" indent="1"/>
    </xf>
    <xf numFmtId="4" fontId="43" fillId="73" borderId="23" applyNumberFormat="0" applyProtection="0">
      <alignment horizontal="right" vertical="center"/>
    </xf>
    <xf numFmtId="4" fontId="43" fillId="73" borderId="23" applyNumberFormat="0" applyProtection="0">
      <alignment horizontal="right" vertical="center"/>
    </xf>
    <xf numFmtId="4" fontId="45" fillId="73" borderId="23" applyNumberFormat="0" applyProtection="0">
      <alignment horizontal="right" vertical="center"/>
    </xf>
    <xf numFmtId="4" fontId="45" fillId="73" borderId="23" applyNumberFormat="0" applyProtection="0">
      <alignment horizontal="right" vertical="center"/>
    </xf>
    <xf numFmtId="4" fontId="43" fillId="74" borderId="23" applyNumberFormat="0" applyProtection="0">
      <alignment horizontal="left" vertical="center" indent="1"/>
    </xf>
    <xf numFmtId="4" fontId="43" fillId="74" borderId="23" applyNumberFormat="0" applyProtection="0">
      <alignment horizontal="left" vertical="center" indent="1"/>
    </xf>
    <xf numFmtId="0" fontId="43" fillId="74" borderId="23" applyNumberFormat="0" applyProtection="0">
      <alignment horizontal="left" vertical="top" indent="1"/>
    </xf>
    <xf numFmtId="0" fontId="43" fillId="74" borderId="23" applyNumberFormat="0" applyProtection="0">
      <alignment horizontal="left" vertical="top" indent="1"/>
    </xf>
    <xf numFmtId="4" fontId="46" fillId="79" borderId="0" applyNumberFormat="0" applyProtection="0">
      <alignment horizontal="left" vertical="center" indent="1"/>
    </xf>
    <xf numFmtId="4" fontId="47" fillId="73" borderId="23" applyNumberFormat="0" applyProtection="0">
      <alignment horizontal="right" vertical="center"/>
    </xf>
    <xf numFmtId="4" fontId="47" fillId="73" borderId="23" applyNumberFormat="0" applyProtection="0">
      <alignment horizontal="right" vertical="center"/>
    </xf>
    <xf numFmtId="0" fontId="75" fillId="8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56" borderId="25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188" fontId="50" fillId="0" borderId="26" applyNumberFormat="0" applyFont="0" applyBorder="0" applyAlignment="0" applyProtection="0"/>
    <xf numFmtId="0" fontId="2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2" fillId="60" borderId="6" applyNumberFormat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81" borderId="28" applyBorder="0">
      <alignment horizontal="center" vertical="center"/>
      <protection/>
    </xf>
    <xf numFmtId="0" fontId="52" fillId="81" borderId="28" applyBorder="0">
      <alignment horizontal="center" vertical="center"/>
      <protection/>
    </xf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0" borderId="12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9" fillId="0" borderId="29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80" fillId="0" borderId="30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81" fillId="0" borderId="31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>
      <alignment/>
      <protection/>
    </xf>
    <xf numFmtId="0" fontId="13" fillId="6" borderId="3" applyBorder="0">
      <alignment horizontal="centerContinuous" vertical="center" wrapText="1"/>
      <protection/>
    </xf>
    <xf numFmtId="0" fontId="13" fillId="6" borderId="3" applyBorder="0">
      <alignment horizontal="centerContinuous" vertical="center" wrapText="1"/>
      <protection/>
    </xf>
    <xf numFmtId="0" fontId="82" fillId="0" borderId="32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9" fillId="61" borderId="0">
      <alignment horizontal="right"/>
      <protection/>
    </xf>
    <xf numFmtId="0" fontId="36" fillId="55" borderId="18" applyNumberFormat="0" applyAlignment="0" applyProtection="0"/>
    <xf numFmtId="0" fontId="36" fillId="55" borderId="18" applyNumberFormat="0" applyAlignment="0" applyProtection="0"/>
    <xf numFmtId="0" fontId="53" fillId="0" borderId="0">
      <alignment vertical="top"/>
      <protection/>
    </xf>
    <xf numFmtId="0" fontId="21" fillId="3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83" fillId="82" borderId="33" applyNumberFormat="0" applyAlignment="0" applyProtection="0"/>
    <xf numFmtId="0" fontId="12" fillId="60" borderId="6" applyNumberFormat="0" applyAlignment="0" applyProtection="0"/>
    <xf numFmtId="0" fontId="12" fillId="60" borderId="6" applyNumberFormat="0" applyAlignment="0" applyProtection="0"/>
    <xf numFmtId="0" fontId="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338">
      <alignment/>
      <protection/>
    </xf>
    <xf numFmtId="0" fontId="2" fillId="0" borderId="0" xfId="299" applyFont="1">
      <alignment/>
      <protection/>
    </xf>
    <xf numFmtId="0" fontId="84" fillId="0" borderId="0" xfId="299" applyFont="1">
      <alignment/>
      <protection/>
    </xf>
    <xf numFmtId="0" fontId="2" fillId="0" borderId="0" xfId="299" applyFont="1" applyFill="1">
      <alignment/>
      <protection/>
    </xf>
    <xf numFmtId="0" fontId="54" fillId="0" borderId="0" xfId="338" applyFont="1">
      <alignment/>
      <protection/>
    </xf>
    <xf numFmtId="0" fontId="2" fillId="0" borderId="0" xfId="338" applyAlignment="1">
      <alignment/>
      <protection/>
    </xf>
    <xf numFmtId="0" fontId="56" fillId="0" borderId="0" xfId="338" applyFont="1">
      <alignment/>
      <protection/>
    </xf>
    <xf numFmtId="0" fontId="2" fillId="0" borderId="0" xfId="299" applyFont="1">
      <alignment/>
      <protection/>
    </xf>
    <xf numFmtId="10" fontId="2" fillId="0" borderId="0" xfId="299" applyNumberFormat="1" applyFont="1">
      <alignment/>
      <protection/>
    </xf>
    <xf numFmtId="0" fontId="2" fillId="0" borderId="0" xfId="338" applyFont="1">
      <alignment/>
      <protection/>
    </xf>
    <xf numFmtId="0" fontId="55" fillId="78" borderId="0" xfId="299" applyFont="1" applyFill="1" applyBorder="1" applyAlignment="1">
      <alignment wrapText="1"/>
      <protection/>
    </xf>
    <xf numFmtId="186" fontId="84" fillId="0" borderId="0" xfId="299" applyNumberFormat="1" applyFont="1" applyFill="1" applyBorder="1">
      <alignment/>
      <protection/>
    </xf>
    <xf numFmtId="186" fontId="2" fillId="0" borderId="0" xfId="299" applyNumberFormat="1" applyFont="1" applyFill="1" applyBorder="1">
      <alignment/>
      <protection/>
    </xf>
    <xf numFmtId="186" fontId="2" fillId="78" borderId="0" xfId="299" applyNumberFormat="1" applyFont="1" applyFill="1" applyBorder="1">
      <alignment/>
      <protection/>
    </xf>
    <xf numFmtId="0" fontId="85" fillId="0" borderId="0" xfId="0" applyFont="1" applyAlignment="1">
      <alignment/>
    </xf>
    <xf numFmtId="0" fontId="86" fillId="0" borderId="0" xfId="338" applyFo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9" fontId="0" fillId="0" borderId="0" xfId="0" applyNumberFormat="1" applyAlignment="1">
      <alignment/>
    </xf>
    <xf numFmtId="0" fontId="82" fillId="0" borderId="0" xfId="0" applyFont="1" applyBorder="1" applyAlignment="1">
      <alignment horizontal="center" vertical="top" wrapText="1"/>
    </xf>
    <xf numFmtId="0" fontId="2" fillId="0" borderId="0" xfId="338" applyBorder="1">
      <alignment/>
      <protection/>
    </xf>
    <xf numFmtId="0" fontId="87" fillId="0" borderId="0" xfId="0" applyFont="1" applyAlignment="1">
      <alignment/>
    </xf>
    <xf numFmtId="186" fontId="0" fillId="0" borderId="0" xfId="0" applyNumberFormat="1" applyAlignment="1">
      <alignment/>
    </xf>
    <xf numFmtId="10" fontId="0" fillId="0" borderId="0" xfId="446" applyNumberFormat="1" applyFont="1" applyAlignment="1">
      <alignment/>
    </xf>
    <xf numFmtId="1" fontId="88" fillId="0" borderId="0" xfId="299" applyNumberFormat="1" applyFont="1">
      <alignment/>
      <protection/>
    </xf>
    <xf numFmtId="0" fontId="88" fillId="0" borderId="0" xfId="299" applyFont="1">
      <alignment/>
      <protection/>
    </xf>
    <xf numFmtId="0" fontId="89" fillId="0" borderId="0" xfId="0" applyFont="1" applyAlignment="1">
      <alignment horizontal="left" vertical="center"/>
    </xf>
    <xf numFmtId="0" fontId="2" fillId="0" borderId="0" xfId="338" applyAlignment="1">
      <alignment horizontal="left" vertical="center"/>
      <protection/>
    </xf>
    <xf numFmtId="0" fontId="82" fillId="0" borderId="0" xfId="0" applyFont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vertical="top"/>
    </xf>
    <xf numFmtId="0" fontId="85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91" fillId="0" borderId="0" xfId="0" applyFont="1" applyAlignment="1">
      <alignment/>
    </xf>
    <xf numFmtId="0" fontId="92" fillId="0" borderId="34" xfId="0" applyFont="1" applyBorder="1" applyAlignment="1">
      <alignment horizontal="center" vertical="center"/>
    </xf>
    <xf numFmtId="0" fontId="92" fillId="0" borderId="34" xfId="0" applyFont="1" applyFill="1" applyBorder="1" applyAlignment="1">
      <alignment horizontal="center"/>
    </xf>
    <xf numFmtId="0" fontId="92" fillId="0" borderId="34" xfId="0" applyFont="1" applyBorder="1" applyAlignment="1">
      <alignment horizontal="center" wrapText="1"/>
    </xf>
    <xf numFmtId="0" fontId="92" fillId="0" borderId="34" xfId="0" applyFont="1" applyBorder="1" applyAlignment="1">
      <alignment horizontal="center"/>
    </xf>
    <xf numFmtId="0" fontId="91" fillId="0" borderId="35" xfId="0" applyFont="1" applyBorder="1" applyAlignment="1">
      <alignment horizontal="left" vertical="center"/>
    </xf>
    <xf numFmtId="0" fontId="92" fillId="0" borderId="35" xfId="0" applyFont="1" applyBorder="1" applyAlignment="1">
      <alignment horizontal="center" vertical="center" wrapText="1"/>
    </xf>
    <xf numFmtId="0" fontId="91" fillId="0" borderId="35" xfId="0" applyFont="1" applyBorder="1" applyAlignment="1">
      <alignment horizontal="center" vertical="center" wrapText="1"/>
    </xf>
    <xf numFmtId="1" fontId="92" fillId="0" borderId="35" xfId="446" applyNumberFormat="1" applyFont="1" applyBorder="1" applyAlignment="1">
      <alignment horizontal="center" vertical="center" wrapText="1"/>
    </xf>
    <xf numFmtId="17" fontId="91" fillId="0" borderId="35" xfId="0" applyNumberFormat="1" applyFont="1" applyBorder="1" applyAlignment="1">
      <alignment horizontal="left" vertical="center"/>
    </xf>
    <xf numFmtId="9" fontId="91" fillId="0" borderId="35" xfId="0" applyNumberFormat="1" applyFont="1" applyBorder="1" applyAlignment="1">
      <alignment horizontal="left" vertical="center"/>
    </xf>
    <xf numFmtId="0" fontId="92" fillId="0" borderId="36" xfId="0" applyFont="1" applyBorder="1" applyAlignment="1">
      <alignment horizontal="center" vertical="center" wrapText="1"/>
    </xf>
    <xf numFmtId="0" fontId="92" fillId="0" borderId="37" xfId="0" applyFont="1" applyBorder="1" applyAlignment="1">
      <alignment horizontal="center" vertical="center" wrapText="1"/>
    </xf>
    <xf numFmtId="0" fontId="91" fillId="0" borderId="35" xfId="0" applyFont="1" applyBorder="1" applyAlignment="1">
      <alignment horizontal="center"/>
    </xf>
    <xf numFmtId="1" fontId="91" fillId="0" borderId="35" xfId="446" applyNumberFormat="1" applyFont="1" applyBorder="1" applyAlignment="1">
      <alignment horizontal="center"/>
    </xf>
    <xf numFmtId="0" fontId="91" fillId="0" borderId="34" xfId="0" applyFont="1" applyFill="1" applyBorder="1" applyAlignment="1">
      <alignment horizontal="center"/>
    </xf>
    <xf numFmtId="0" fontId="38" fillId="0" borderId="0" xfId="299" applyFont="1" applyBorder="1" applyAlignment="1">
      <alignment horizontal="left" vertical="center"/>
      <protection/>
    </xf>
    <xf numFmtId="0" fontId="38" fillId="0" borderId="38" xfId="299" applyFont="1" applyBorder="1" applyAlignment="1">
      <alignment vertical="center" wrapText="1"/>
      <protection/>
    </xf>
    <xf numFmtId="0" fontId="38" fillId="0" borderId="39" xfId="338" applyFont="1" applyBorder="1">
      <alignment/>
      <protection/>
    </xf>
    <xf numFmtId="0" fontId="38" fillId="0" borderId="40" xfId="338" applyFont="1" applyBorder="1">
      <alignment/>
      <protection/>
    </xf>
    <xf numFmtId="9" fontId="38" fillId="0" borderId="41" xfId="450" applyFont="1" applyBorder="1" applyAlignment="1">
      <alignment horizontal="center"/>
    </xf>
    <xf numFmtId="0" fontId="38" fillId="0" borderId="0" xfId="299" applyFont="1" applyBorder="1" applyAlignment="1">
      <alignment horizontal="center" vertical="center"/>
      <protection/>
    </xf>
    <xf numFmtId="0" fontId="38" fillId="0" borderId="38" xfId="299" applyFont="1" applyBorder="1" applyAlignment="1">
      <alignment horizontal="center" vertical="center" wrapText="1"/>
      <protection/>
    </xf>
    <xf numFmtId="0" fontId="38" fillId="0" borderId="41" xfId="338" applyFont="1" applyBorder="1" applyAlignment="1">
      <alignment horizontal="center"/>
      <protection/>
    </xf>
    <xf numFmtId="0" fontId="38" fillId="0" borderId="39" xfId="338" applyFont="1" applyBorder="1" applyAlignment="1">
      <alignment horizontal="center"/>
      <protection/>
    </xf>
    <xf numFmtId="0" fontId="38" fillId="0" borderId="40" xfId="338" applyFont="1" applyBorder="1" applyAlignment="1">
      <alignment horizontal="center"/>
      <protection/>
    </xf>
    <xf numFmtId="0" fontId="38" fillId="0" borderId="41" xfId="299" applyFont="1" applyBorder="1" applyAlignment="1">
      <alignment horizontal="center" vertical="center"/>
      <protection/>
    </xf>
    <xf numFmtId="0" fontId="59" fillId="0" borderId="0" xfId="0" applyFont="1" applyAlignment="1">
      <alignment horizontal="left" vertical="center"/>
    </xf>
    <xf numFmtId="0" fontId="93" fillId="83" borderId="41" xfId="0" applyFont="1" applyFill="1" applyBorder="1" applyAlignment="1">
      <alignment horizontal="center" vertical="center" wrapText="1"/>
    </xf>
    <xf numFmtId="190" fontId="93" fillId="83" borderId="41" xfId="0" applyNumberFormat="1" applyFont="1" applyFill="1" applyBorder="1" applyAlignment="1">
      <alignment horizontal="center" vertical="center" wrapText="1"/>
    </xf>
    <xf numFmtId="9" fontId="93" fillId="83" borderId="41" xfId="0" applyNumberFormat="1" applyFont="1" applyFill="1" applyBorder="1" applyAlignment="1">
      <alignment horizontal="center" vertical="center" wrapText="1"/>
    </xf>
    <xf numFmtId="0" fontId="91" fillId="83" borderId="0" xfId="0" applyFont="1" applyFill="1" applyBorder="1" applyAlignment="1">
      <alignment horizontal="center" vertical="center"/>
    </xf>
    <xf numFmtId="1" fontId="38" fillId="0" borderId="41" xfId="450" applyNumberFormat="1" applyFont="1" applyBorder="1" applyAlignment="1">
      <alignment horizontal="center"/>
    </xf>
    <xf numFmtId="1" fontId="38" fillId="0" borderId="42" xfId="338" applyNumberFormat="1" applyFont="1" applyBorder="1">
      <alignment/>
      <protection/>
    </xf>
    <xf numFmtId="189" fontId="61" fillId="0" borderId="41" xfId="270" applyNumberFormat="1" applyFont="1" applyBorder="1" applyAlignment="1">
      <alignment horizontal="center" vertical="center" wrapText="1"/>
    </xf>
    <xf numFmtId="0" fontId="61" fillId="0" borderId="42" xfId="338" applyFont="1" applyBorder="1" applyAlignment="1">
      <alignment horizontal="center"/>
      <protection/>
    </xf>
    <xf numFmtId="0" fontId="61" fillId="0" borderId="41" xfId="338" applyFont="1" applyBorder="1" applyAlignment="1">
      <alignment horizontal="center"/>
      <protection/>
    </xf>
    <xf numFmtId="0" fontId="2" fillId="0" borderId="0" xfId="299" applyFont="1" applyAlignment="1">
      <alignment/>
      <protection/>
    </xf>
    <xf numFmtId="0" fontId="61" fillId="78" borderId="41" xfId="299" applyFont="1" applyFill="1" applyBorder="1" applyAlignment="1">
      <alignment horizontal="center" vertical="center"/>
      <protection/>
    </xf>
    <xf numFmtId="186" fontId="94" fillId="0" borderId="41" xfId="299" applyNumberFormat="1" applyFont="1" applyFill="1" applyBorder="1" applyAlignment="1">
      <alignment horizontal="center" vertical="center"/>
      <protection/>
    </xf>
    <xf numFmtId="185" fontId="38" fillId="0" borderId="41" xfId="299" applyNumberFormat="1" applyFont="1" applyFill="1" applyBorder="1" applyAlignment="1">
      <alignment horizontal="center" vertical="center"/>
      <protection/>
    </xf>
    <xf numFmtId="185" fontId="38" fillId="78" borderId="41" xfId="299" applyNumberFormat="1" applyFont="1" applyFill="1" applyBorder="1" applyAlignment="1">
      <alignment horizontal="center" vertical="center"/>
      <protection/>
    </xf>
    <xf numFmtId="0" fontId="38" fillId="78" borderId="41" xfId="299" applyFont="1" applyFill="1" applyBorder="1" applyAlignment="1">
      <alignment horizontal="left" vertical="center" wrapText="1"/>
      <protection/>
    </xf>
    <xf numFmtId="0" fontId="38" fillId="78" borderId="40" xfId="299" applyFont="1" applyFill="1" applyBorder="1" applyAlignment="1">
      <alignment horizontal="left" vertical="center"/>
      <protection/>
    </xf>
    <xf numFmtId="0" fontId="92" fillId="83" borderId="41" xfId="0" applyFont="1" applyFill="1" applyBorder="1" applyAlignment="1">
      <alignment horizontal="center" vertical="center" wrapText="1"/>
    </xf>
    <xf numFmtId="0" fontId="95" fillId="83" borderId="41" xfId="0" applyFont="1" applyFill="1" applyBorder="1" applyAlignment="1">
      <alignment horizontal="center" vertical="center" wrapText="1"/>
    </xf>
    <xf numFmtId="0" fontId="93" fillId="83" borderId="41" xfId="0" applyFont="1" applyFill="1" applyBorder="1" applyAlignment="1">
      <alignment horizontal="left" vertical="center" wrapText="1"/>
    </xf>
    <xf numFmtId="189" fontId="61" fillId="0" borderId="41" xfId="270" applyNumberFormat="1" applyFont="1" applyBorder="1" applyAlignment="1">
      <alignment horizontal="center" wrapText="1"/>
    </xf>
    <xf numFmtId="0" fontId="61" fillId="0" borderId="41" xfId="299" applyFont="1" applyBorder="1" applyAlignment="1">
      <alignment horizontal="center" vertical="center" wrapText="1"/>
      <protection/>
    </xf>
    <xf numFmtId="0" fontId="91" fillId="0" borderId="35" xfId="0" applyFont="1" applyBorder="1" applyAlignment="1">
      <alignment/>
    </xf>
    <xf numFmtId="0" fontId="38" fillId="0" borderId="43" xfId="299" applyFont="1" applyBorder="1" applyAlignment="1">
      <alignment horizontal="left" vertical="center"/>
      <protection/>
    </xf>
    <xf numFmtId="0" fontId="38" fillId="0" borderId="44" xfId="299" applyFont="1" applyBorder="1" applyAlignment="1">
      <alignment horizontal="left" vertical="center"/>
      <protection/>
    </xf>
    <xf numFmtId="0" fontId="54" fillId="0" borderId="0" xfId="338" applyFont="1" applyAlignment="1">
      <alignment horizontal="left" vertical="top"/>
      <protection/>
    </xf>
    <xf numFmtId="0" fontId="38" fillId="0" borderId="45" xfId="299" applyFont="1" applyBorder="1" applyAlignment="1">
      <alignment horizontal="left" wrapText="1"/>
      <protection/>
    </xf>
    <xf numFmtId="0" fontId="38" fillId="0" borderId="45" xfId="299" applyFont="1" applyBorder="1" applyAlignment="1">
      <alignment horizontal="left"/>
      <protection/>
    </xf>
    <xf numFmtId="0" fontId="85" fillId="0" borderId="0" xfId="0" applyFont="1" applyAlignment="1">
      <alignment horizontal="left" vertical="top"/>
    </xf>
    <xf numFmtId="0" fontId="91" fillId="0" borderId="46" xfId="0" applyFont="1" applyBorder="1" applyAlignment="1">
      <alignment horizontal="left" wrapText="1"/>
    </xf>
    <xf numFmtId="0" fontId="0" fillId="0" borderId="46" xfId="0" applyBorder="1" applyAlignment="1">
      <alignment/>
    </xf>
    <xf numFmtId="0" fontId="91" fillId="0" borderId="0" xfId="0" applyFont="1" applyBorder="1" applyAlignment="1">
      <alignment horizontal="center"/>
    </xf>
    <xf numFmtId="0" fontId="89" fillId="0" borderId="0" xfId="0" applyFont="1" applyAlignment="1">
      <alignment horizontal="left" wrapText="1"/>
    </xf>
    <xf numFmtId="0" fontId="38" fillId="0" borderId="0" xfId="338" applyFont="1" applyAlignment="1">
      <alignment horizontal="left" wrapText="1"/>
      <protection/>
    </xf>
    <xf numFmtId="0" fontId="38" fillId="0" borderId="0" xfId="338" applyFont="1" applyAlignment="1">
      <alignment horizontal="left"/>
      <protection/>
    </xf>
    <xf numFmtId="189" fontId="61" fillId="0" borderId="41" xfId="270" applyNumberFormat="1" applyFont="1" applyBorder="1" applyAlignment="1">
      <alignment horizontal="center" vertical="center" wrapText="1"/>
    </xf>
    <xf numFmtId="0" fontId="54" fillId="0" borderId="0" xfId="299" applyFont="1" applyBorder="1" applyAlignment="1">
      <alignment horizontal="left" vertical="top"/>
      <protection/>
    </xf>
    <xf numFmtId="0" fontId="54" fillId="0" borderId="39" xfId="299" applyFont="1" applyBorder="1" applyAlignment="1">
      <alignment horizontal="left" vertical="top"/>
      <protection/>
    </xf>
    <xf numFmtId="0" fontId="27" fillId="78" borderId="45" xfId="299" applyFont="1" applyFill="1" applyBorder="1" applyAlignment="1">
      <alignment horizontal="left" wrapText="1"/>
      <protection/>
    </xf>
    <xf numFmtId="0" fontId="91" fillId="83" borderId="0" xfId="0" applyFont="1" applyFill="1" applyBorder="1" applyAlignment="1">
      <alignment horizontal="center" vertical="center"/>
    </xf>
    <xf numFmtId="0" fontId="95" fillId="83" borderId="41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left" wrapText="1"/>
    </xf>
    <xf numFmtId="0" fontId="92" fillId="0" borderId="0" xfId="0" applyFont="1" applyAlignment="1">
      <alignment horizontal="left"/>
    </xf>
    <xf numFmtId="0" fontId="85" fillId="0" borderId="0" xfId="0" applyFont="1" applyBorder="1" applyAlignment="1">
      <alignment horizontal="left" vertical="top"/>
    </xf>
  </cellXfs>
  <cellStyles count="6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 % - Accent1" xfId="21"/>
    <cellStyle name="20 % - Accent1 2" xfId="22"/>
    <cellStyle name="20 % - Accent1 3" xfId="23"/>
    <cellStyle name="20 % - Accent2" xfId="24"/>
    <cellStyle name="20 % - Accent2 2" xfId="25"/>
    <cellStyle name="20 % - Accent2 3" xfId="26"/>
    <cellStyle name="20 % - Accent3" xfId="27"/>
    <cellStyle name="20 % - Accent3 2" xfId="28"/>
    <cellStyle name="20 % - Accent3 3" xfId="29"/>
    <cellStyle name="20 % - Accent4" xfId="30"/>
    <cellStyle name="20 % - Accent4 2" xfId="31"/>
    <cellStyle name="20 % - Accent4 3" xfId="32"/>
    <cellStyle name="20 % - Accent5" xfId="33"/>
    <cellStyle name="20 % - Accent5 2" xfId="34"/>
    <cellStyle name="20 % - Accent5 3" xfId="35"/>
    <cellStyle name="20 % - Accent6" xfId="36"/>
    <cellStyle name="20 % - Accent6 2" xfId="37"/>
    <cellStyle name="20 % - Accent6 3" xfId="38"/>
    <cellStyle name="20% - Colore 1" xfId="39"/>
    <cellStyle name="20% - Colore 2" xfId="40"/>
    <cellStyle name="20% - Colore 3" xfId="41"/>
    <cellStyle name="20% - Colore 4" xfId="42"/>
    <cellStyle name="20% - Colore 5" xfId="43"/>
    <cellStyle name="20% - Colore 6" xfId="44"/>
    <cellStyle name="40 % - Aksentti1" xfId="45"/>
    <cellStyle name="40 % - Aksentti2" xfId="46"/>
    <cellStyle name="40 % - Aksentti3" xfId="47"/>
    <cellStyle name="40 % - Aksentti4" xfId="48"/>
    <cellStyle name="40 % - Aksentti5" xfId="49"/>
    <cellStyle name="40 % - Aksentti6" xfId="50"/>
    <cellStyle name="40 % - Accent1" xfId="51"/>
    <cellStyle name="40 % - Accent1 2" xfId="52"/>
    <cellStyle name="40 % - Accent1 3" xfId="53"/>
    <cellStyle name="40 % - Accent2" xfId="54"/>
    <cellStyle name="40 % - Accent2 2" xfId="55"/>
    <cellStyle name="40 % - Accent2 3" xfId="56"/>
    <cellStyle name="40 % - Accent3" xfId="57"/>
    <cellStyle name="40 % - Accent3 2" xfId="58"/>
    <cellStyle name="40 % - Accent3 3" xfId="59"/>
    <cellStyle name="40 % - Accent4" xfId="60"/>
    <cellStyle name="40 % - Accent4 2" xfId="61"/>
    <cellStyle name="40 % - Accent4 3" xfId="62"/>
    <cellStyle name="40 % - Accent5" xfId="63"/>
    <cellStyle name="40 % - Accent5 2" xfId="64"/>
    <cellStyle name="40 % - Accent5 3" xfId="65"/>
    <cellStyle name="40 % - Accent6" xfId="66"/>
    <cellStyle name="40 % - Accent6 2" xfId="67"/>
    <cellStyle name="40 % - Accent6 3" xfId="68"/>
    <cellStyle name="40% - Colore 1" xfId="69"/>
    <cellStyle name="40% - Colore 2" xfId="70"/>
    <cellStyle name="40% - Colore 3" xfId="71"/>
    <cellStyle name="40% - Colore 4" xfId="72"/>
    <cellStyle name="40% - Colore 5" xfId="73"/>
    <cellStyle name="40% - Colore 6" xfId="74"/>
    <cellStyle name="60 % - Aksentti1" xfId="75"/>
    <cellStyle name="60 % - Aksentti2" xfId="76"/>
    <cellStyle name="60 % - Aksentti3" xfId="77"/>
    <cellStyle name="60 % - Aksentti4" xfId="78"/>
    <cellStyle name="60 % - Aksentti5" xfId="79"/>
    <cellStyle name="60 % - Aksentti6" xfId="80"/>
    <cellStyle name="60 % - Accent1" xfId="81"/>
    <cellStyle name="60 % - Accent1 2" xfId="82"/>
    <cellStyle name="60 % - Accent1 3" xfId="83"/>
    <cellStyle name="60 % - Accent2" xfId="84"/>
    <cellStyle name="60 % - Accent2 2" xfId="85"/>
    <cellStyle name="60 % - Accent2 3" xfId="86"/>
    <cellStyle name="60 % - Accent3" xfId="87"/>
    <cellStyle name="60 % - Accent3 2" xfId="88"/>
    <cellStyle name="60 % - Accent3 3" xfId="89"/>
    <cellStyle name="60 % - Accent4" xfId="90"/>
    <cellStyle name="60 % - Accent4 2" xfId="91"/>
    <cellStyle name="60 % - Accent4 3" xfId="92"/>
    <cellStyle name="60 % - Accent5" xfId="93"/>
    <cellStyle name="60 % - Accent5 2" xfId="94"/>
    <cellStyle name="60 % - Accent5 3" xfId="95"/>
    <cellStyle name="60 % - Accent6" xfId="96"/>
    <cellStyle name="60 % - Accent6 2" xfId="97"/>
    <cellStyle name="60 % - Accent6 3" xfId="98"/>
    <cellStyle name="60% - Colore 1" xfId="99"/>
    <cellStyle name="60% - Colore 2" xfId="100"/>
    <cellStyle name="60% - Colore 3" xfId="101"/>
    <cellStyle name="60% - Colore 4" xfId="102"/>
    <cellStyle name="60% - Colore 5" xfId="103"/>
    <cellStyle name="60% - Colore 6" xfId="104"/>
    <cellStyle name="Accent1" xfId="105"/>
    <cellStyle name="Accent1 - 20%" xfId="106"/>
    <cellStyle name="Accent1 - 40%" xfId="107"/>
    <cellStyle name="Accent1 - 60%" xfId="108"/>
    <cellStyle name="Accent1 2" xfId="109"/>
    <cellStyle name="Accent1 3" xfId="110"/>
    <cellStyle name="Accent1 4" xfId="111"/>
    <cellStyle name="Accent2" xfId="112"/>
    <cellStyle name="Accent2 - 20%" xfId="113"/>
    <cellStyle name="Accent2 - 40%" xfId="114"/>
    <cellStyle name="Accent2 - 60%" xfId="115"/>
    <cellStyle name="Accent2 2" xfId="116"/>
    <cellStyle name="Accent2 3" xfId="117"/>
    <cellStyle name="Accent2 4" xfId="118"/>
    <cellStyle name="Accent3" xfId="119"/>
    <cellStyle name="Accent3 - 20%" xfId="120"/>
    <cellStyle name="Accent3 - 40%" xfId="121"/>
    <cellStyle name="Accent3 - 60%" xfId="122"/>
    <cellStyle name="Accent3 2" xfId="123"/>
    <cellStyle name="Accent3 3" xfId="124"/>
    <cellStyle name="Accent3 4" xfId="125"/>
    <cellStyle name="Accent4" xfId="126"/>
    <cellStyle name="Accent4 - 20%" xfId="127"/>
    <cellStyle name="Accent4 - 40%" xfId="128"/>
    <cellStyle name="Accent4 - 60%" xfId="129"/>
    <cellStyle name="Accent4 2" xfId="130"/>
    <cellStyle name="Accent4 3" xfId="131"/>
    <cellStyle name="Accent4 4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5 4" xfId="139"/>
    <cellStyle name="Accent6" xfId="140"/>
    <cellStyle name="Accent6 - 20%" xfId="141"/>
    <cellStyle name="Accent6 - 40%" xfId="142"/>
    <cellStyle name="Accent6 - 60%" xfId="143"/>
    <cellStyle name="Accent6 2" xfId="144"/>
    <cellStyle name="Accent6 3" xfId="145"/>
    <cellStyle name="Accent6 4" xfId="146"/>
    <cellStyle name="Aksentti1" xfId="147"/>
    <cellStyle name="Aksentti2" xfId="148"/>
    <cellStyle name="Aksentti3" xfId="149"/>
    <cellStyle name="Aksentti4" xfId="150"/>
    <cellStyle name="Aksentti5" xfId="151"/>
    <cellStyle name="Aksentti6" xfId="152"/>
    <cellStyle name="Avertissement" xfId="153"/>
    <cellStyle name="Avertissement 2" xfId="154"/>
    <cellStyle name="Avertissement 3" xfId="155"/>
    <cellStyle name="Bad" xfId="156"/>
    <cellStyle name="Calcolo" xfId="157"/>
    <cellStyle name="Calcolo 2" xfId="158"/>
    <cellStyle name="Calcul" xfId="159"/>
    <cellStyle name="Calcul 2" xfId="160"/>
    <cellStyle name="Calcul 2 2" xfId="161"/>
    <cellStyle name="Calcul 3" xfId="162"/>
    <cellStyle name="Calculation" xfId="163"/>
    <cellStyle name="Calculation 2" xfId="164"/>
    <cellStyle name="CaseData" xfId="165"/>
    <cellStyle name="CaseData 2" xfId="166"/>
    <cellStyle name="CaseData 2 2" xfId="167"/>
    <cellStyle name="CaseData 3" xfId="168"/>
    <cellStyle name="CaseData 3 2" xfId="169"/>
    <cellStyle name="CaseData 4" xfId="170"/>
    <cellStyle name="CaseData_Méthode d'Imputation du E4" xfId="171"/>
    <cellStyle name="CaseVide" xfId="172"/>
    <cellStyle name="CaseVide 2" xfId="173"/>
    <cellStyle name="Cella collegata" xfId="174"/>
    <cellStyle name="Cella da controllare" xfId="175"/>
    <cellStyle name="Cellule liée" xfId="176"/>
    <cellStyle name="Cellule liée 2" xfId="177"/>
    <cellStyle name="Cellule liée 3" xfId="178"/>
    <cellStyle name="CelluleMontant" xfId="179"/>
    <cellStyle name="CelluleSousTotal" xfId="180"/>
    <cellStyle name="CelluleSousTotal 2" xfId="181"/>
    <cellStyle name="CelluleTotal" xfId="182"/>
    <cellStyle name="CelluleTotal 2" xfId="183"/>
    <cellStyle name="CelluleVide" xfId="184"/>
    <cellStyle name="Check Cell" xfId="185"/>
    <cellStyle name="CodeLigne" xfId="186"/>
    <cellStyle name="Colore 1" xfId="187"/>
    <cellStyle name="Colore 2" xfId="188"/>
    <cellStyle name="Colore 3" xfId="189"/>
    <cellStyle name="Colore 4" xfId="190"/>
    <cellStyle name="Colore 5" xfId="191"/>
    <cellStyle name="Colore 6" xfId="192"/>
    <cellStyle name="Comma  - Style1" xfId="193"/>
    <cellStyle name="Comma  - Style1 2" xfId="194"/>
    <cellStyle name="Comma  - Style2" xfId="195"/>
    <cellStyle name="Comma  - Style2 2" xfId="196"/>
    <cellStyle name="Comma  - Style3" xfId="197"/>
    <cellStyle name="Comma  - Style3 2" xfId="198"/>
    <cellStyle name="Comma  - Style4" xfId="199"/>
    <cellStyle name="Comma  - Style4 2" xfId="200"/>
    <cellStyle name="Comma  - Style5" xfId="201"/>
    <cellStyle name="Comma  - Style5 2" xfId="202"/>
    <cellStyle name="Comma  - Style6" xfId="203"/>
    <cellStyle name="Comma  - Style6 2" xfId="204"/>
    <cellStyle name="Comma  - Style7" xfId="205"/>
    <cellStyle name="Comma  - Style7 2" xfId="206"/>
    <cellStyle name="Comma  - Style8" xfId="207"/>
    <cellStyle name="Comma  - Style8 2" xfId="208"/>
    <cellStyle name="Comma [0]_A" xfId="209"/>
    <cellStyle name="Comma_A" xfId="210"/>
    <cellStyle name="Commentaire" xfId="211"/>
    <cellStyle name="Commentaire 2" xfId="212"/>
    <cellStyle name="Commentaire 2 2" xfId="213"/>
    <cellStyle name="Commentaire 3" xfId="214"/>
    <cellStyle name="Currency [0]_A" xfId="215"/>
    <cellStyle name="Currency_A" xfId="216"/>
    <cellStyle name="DataCell" xfId="217"/>
    <cellStyle name="Date" xfId="218"/>
    <cellStyle name="Date 2" xfId="219"/>
    <cellStyle name="Date 2 2" xfId="220"/>
    <cellStyle name="Dezimal_Deloitte Tables 04" xfId="221"/>
    <cellStyle name="Emphasis 1" xfId="222"/>
    <cellStyle name="Emphasis 2" xfId="223"/>
    <cellStyle name="Emphasis 3" xfId="224"/>
    <cellStyle name="EmptyCell" xfId="225"/>
    <cellStyle name="EmptyCell 2" xfId="226"/>
    <cellStyle name="EmptyCell 2 2" xfId="227"/>
    <cellStyle name="EmptyCell 3" xfId="228"/>
    <cellStyle name="EmptyCell_4020228 saisie.acam.rcmedicale2008 GENERALI IARD" xfId="229"/>
    <cellStyle name="Entier" xfId="230"/>
    <cellStyle name="Entier 2" xfId="231"/>
    <cellStyle name="Entier 2 2" xfId="232"/>
    <cellStyle name="Entrée" xfId="233"/>
    <cellStyle name="Entrée 2" xfId="234"/>
    <cellStyle name="Entrée 2 2" xfId="235"/>
    <cellStyle name="Entrée 3" xfId="236"/>
    <cellStyle name="Euro" xfId="237"/>
    <cellStyle name="Euro 2" xfId="238"/>
    <cellStyle name="Euro 2 2" xfId="239"/>
    <cellStyle name="Euro 3" xfId="240"/>
    <cellStyle name="Excel Built-in Normal" xfId="241"/>
    <cellStyle name="Excel Built-in Percent" xfId="242"/>
    <cellStyle name="Ezres 2" xfId="243"/>
    <cellStyle name="Ezres 3" xfId="244"/>
    <cellStyle name="Gauche_traitement" xfId="245"/>
    <cellStyle name="Good" xfId="246"/>
    <cellStyle name="Heading 1" xfId="247"/>
    <cellStyle name="Heading 2" xfId="248"/>
    <cellStyle name="Heading 3" xfId="249"/>
    <cellStyle name="Heading 4" xfId="250"/>
    <cellStyle name="Huomautus" xfId="251"/>
    <cellStyle name="Huomautus 2" xfId="252"/>
    <cellStyle name="Huono" xfId="253"/>
    <cellStyle name="Hyperlink" xfId="254"/>
    <cellStyle name="Hyvä" xfId="255"/>
    <cellStyle name="Input" xfId="256"/>
    <cellStyle name="Input 2" xfId="257"/>
    <cellStyle name="Insatisfaisant" xfId="258"/>
    <cellStyle name="Insatisfaisant 2" xfId="259"/>
    <cellStyle name="Insatisfaisant 3" xfId="260"/>
    <cellStyle name="Laskenta" xfId="261"/>
    <cellStyle name="Laskenta 2" xfId="262"/>
    <cellStyle name="Lien hypertexte 2" xfId="263"/>
    <cellStyle name="Linked Cell" xfId="264"/>
    <cellStyle name="Linkitetty solu" xfId="265"/>
    <cellStyle name="Comma" xfId="266"/>
    <cellStyle name="Comma [0]" xfId="267"/>
    <cellStyle name="Milliers 10" xfId="268"/>
    <cellStyle name="Milliers 10 2" xfId="269"/>
    <cellStyle name="Milliers 11" xfId="270"/>
    <cellStyle name="Milliers 11 2" xfId="271"/>
    <cellStyle name="Milliers 12" xfId="272"/>
    <cellStyle name="Milliers 13" xfId="273"/>
    <cellStyle name="Milliers 14" xfId="274"/>
    <cellStyle name="Milliers 2" xfId="275"/>
    <cellStyle name="Milliers 2 2" xfId="276"/>
    <cellStyle name="Milliers 2 3" xfId="277"/>
    <cellStyle name="Milliers 2 3 2" xfId="278"/>
    <cellStyle name="Milliers 2 4" xfId="279"/>
    <cellStyle name="Milliers 3" xfId="280"/>
    <cellStyle name="Milliers 3 2" xfId="281"/>
    <cellStyle name="Milliers 4" xfId="282"/>
    <cellStyle name="Milliers 4 2" xfId="283"/>
    <cellStyle name="Milliers 5" xfId="284"/>
    <cellStyle name="Milliers 5 2" xfId="285"/>
    <cellStyle name="Milliers 6" xfId="286"/>
    <cellStyle name="Milliers 6 2" xfId="287"/>
    <cellStyle name="Milliers 7" xfId="288"/>
    <cellStyle name="Milliers 7 2" xfId="289"/>
    <cellStyle name="Milliers 8" xfId="290"/>
    <cellStyle name="Milliers 8 2" xfId="291"/>
    <cellStyle name="Milliers 9" xfId="292"/>
    <cellStyle name="Milliers 9 2" xfId="293"/>
    <cellStyle name="Currency" xfId="294"/>
    <cellStyle name="Currency [0]" xfId="295"/>
    <cellStyle name="Montant" xfId="296"/>
    <cellStyle name="Montant 2" xfId="297"/>
    <cellStyle name="Montant 2 2" xfId="298"/>
    <cellStyle name="Motif" xfId="299"/>
    <cellStyle name="Motif 2" xfId="300"/>
    <cellStyle name="Motif 2 2" xfId="301"/>
    <cellStyle name="Motif 2 3" xfId="302"/>
    <cellStyle name="Motif 3" xfId="303"/>
    <cellStyle name="Motif 4" xfId="304"/>
    <cellStyle name="Moyenne" xfId="305"/>
    <cellStyle name="Moyenne 2" xfId="306"/>
    <cellStyle name="Moyenne 2 2" xfId="307"/>
    <cellStyle name="Neutraali" xfId="308"/>
    <cellStyle name="Neutral" xfId="309"/>
    <cellStyle name="Neutrale" xfId="310"/>
    <cellStyle name="Neutre" xfId="311"/>
    <cellStyle name="Neutre 2" xfId="312"/>
    <cellStyle name="Neutre 3" xfId="313"/>
    <cellStyle name="NoCPT" xfId="314"/>
    <cellStyle name="NoL" xfId="315"/>
    <cellStyle name="NoL 2" xfId="316"/>
    <cellStyle name="NoL 2 2" xfId="317"/>
    <cellStyle name="NoL 2 2 2" xfId="318"/>
    <cellStyle name="NoL 2 3" xfId="319"/>
    <cellStyle name="NoL 2 3 2" xfId="320"/>
    <cellStyle name="NoL 2 4" xfId="321"/>
    <cellStyle name="NoL 3" xfId="322"/>
    <cellStyle name="NoL 3 2" xfId="323"/>
    <cellStyle name="NoL 3 2 2" xfId="324"/>
    <cellStyle name="NoL 3 3" xfId="325"/>
    <cellStyle name="NoL 3 3 2" xfId="326"/>
    <cellStyle name="NoL 3 4" xfId="327"/>
    <cellStyle name="NoL 4" xfId="328"/>
    <cellStyle name="NoL 4 2" xfId="329"/>
    <cellStyle name="NoL 5" xfId="330"/>
    <cellStyle name="NoL_Données rapport acam 2007 20081201" xfId="331"/>
    <cellStyle name="NoLigne" xfId="332"/>
    <cellStyle name="Nombre" xfId="333"/>
    <cellStyle name="Nombre 2" xfId="334"/>
    <cellStyle name="Nombre 2 2" xfId="335"/>
    <cellStyle name="Normal - Style1" xfId="336"/>
    <cellStyle name="Normal - Style1 2" xfId="337"/>
    <cellStyle name="Normal 10" xfId="338"/>
    <cellStyle name="Normal 10 2" xfId="339"/>
    <cellStyle name="Normal 11" xfId="340"/>
    <cellStyle name="Normal 11 2" xfId="341"/>
    <cellStyle name="Normal 12" xfId="342"/>
    <cellStyle name="Normal 12 2" xfId="343"/>
    <cellStyle name="Normal 13" xfId="344"/>
    <cellStyle name="Normal 13 2" xfId="345"/>
    <cellStyle name="Normal 14" xfId="346"/>
    <cellStyle name="Normal 14 2" xfId="347"/>
    <cellStyle name="Normal 15" xfId="348"/>
    <cellStyle name="Normal 15 2" xfId="349"/>
    <cellStyle name="Normal 16" xfId="350"/>
    <cellStyle name="Normal 16 2" xfId="351"/>
    <cellStyle name="Normal 17" xfId="352"/>
    <cellStyle name="Normal 17 2" xfId="353"/>
    <cellStyle name="Normal 18" xfId="354"/>
    <cellStyle name="Normal 18 2" xfId="355"/>
    <cellStyle name="Normal 19" xfId="356"/>
    <cellStyle name="Normal 19 2" xfId="357"/>
    <cellStyle name="Normal 2" xfId="358"/>
    <cellStyle name="Normál 2" xfId="359"/>
    <cellStyle name="Normal 2 2" xfId="360"/>
    <cellStyle name="Normal 2 2 2" xfId="361"/>
    <cellStyle name="Normal 2 2 3" xfId="362"/>
    <cellStyle name="Normal 2 2 4" xfId="363"/>
    <cellStyle name="Normal 2 3" xfId="364"/>
    <cellStyle name="Normal 2 4" xfId="365"/>
    <cellStyle name="Normal 2 5" xfId="366"/>
    <cellStyle name="Normal 2 6" xfId="367"/>
    <cellStyle name="Normal 2 7" xfId="368"/>
    <cellStyle name="Normal 2 7 2" xfId="369"/>
    <cellStyle name="Normal 2 8" xfId="370"/>
    <cellStyle name="Normal 2_Graphique 621 T1 T409" xfId="371"/>
    <cellStyle name="Normal 20" xfId="372"/>
    <cellStyle name="Normal 20 2" xfId="373"/>
    <cellStyle name="Normal 21" xfId="374"/>
    <cellStyle name="Normal 21 2" xfId="375"/>
    <cellStyle name="Normal 22" xfId="376"/>
    <cellStyle name="Normal 22 2" xfId="377"/>
    <cellStyle name="Normal 23" xfId="378"/>
    <cellStyle name="Normal 23 2" xfId="379"/>
    <cellStyle name="Normal 24" xfId="380"/>
    <cellStyle name="Normal 24 2" xfId="381"/>
    <cellStyle name="Normal 25" xfId="382"/>
    <cellStyle name="Normal 25 2" xfId="383"/>
    <cellStyle name="Normal 26" xfId="384"/>
    <cellStyle name="Normal 26 2" xfId="385"/>
    <cellStyle name="Normal 27" xfId="386"/>
    <cellStyle name="Normal 27 2" xfId="387"/>
    <cellStyle name="Normal 28" xfId="388"/>
    <cellStyle name="Normal 28 2" xfId="389"/>
    <cellStyle name="Normal 29" xfId="390"/>
    <cellStyle name="Normal 29 2" xfId="391"/>
    <cellStyle name="Normal 3" xfId="392"/>
    <cellStyle name="Normál 3" xfId="393"/>
    <cellStyle name="Normal 3 2" xfId="394"/>
    <cellStyle name="Normal 3 3" xfId="395"/>
    <cellStyle name="Normal 3 4" xfId="396"/>
    <cellStyle name="Normal 3 5" xfId="397"/>
    <cellStyle name="Normal 3_Graphique 621 T1 T409" xfId="398"/>
    <cellStyle name="Normal 30" xfId="399"/>
    <cellStyle name="Normal 30 2" xfId="400"/>
    <cellStyle name="Normal 31" xfId="401"/>
    <cellStyle name="Normal 32" xfId="402"/>
    <cellStyle name="Normal 33" xfId="403"/>
    <cellStyle name="Normal 34" xfId="404"/>
    <cellStyle name="Normal 35" xfId="405"/>
    <cellStyle name="Normal 36" xfId="406"/>
    <cellStyle name="Normal 37" xfId="407"/>
    <cellStyle name="Normal 38" xfId="408"/>
    <cellStyle name="Normal 39" xfId="409"/>
    <cellStyle name="Normal 4" xfId="410"/>
    <cellStyle name="Normal 4 2" xfId="411"/>
    <cellStyle name="Normal 40" xfId="412"/>
    <cellStyle name="Normal 41" xfId="413"/>
    <cellStyle name="Normal 42" xfId="414"/>
    <cellStyle name="Normal 43" xfId="415"/>
    <cellStyle name="Normal 44" xfId="416"/>
    <cellStyle name="Normal 45" xfId="417"/>
    <cellStyle name="Normal 46" xfId="418"/>
    <cellStyle name="Normal 5" xfId="419"/>
    <cellStyle name="Normal 6" xfId="420"/>
    <cellStyle name="Normal 7" xfId="421"/>
    <cellStyle name="Normal 8" xfId="422"/>
    <cellStyle name="Normal 8 2" xfId="423"/>
    <cellStyle name="Normal 9" xfId="424"/>
    <cellStyle name="Normal 9 2" xfId="425"/>
    <cellStyle name="Nota" xfId="426"/>
    <cellStyle name="Nota 2" xfId="427"/>
    <cellStyle name="Nota 2 2" xfId="428"/>
    <cellStyle name="Nota 3" xfId="429"/>
    <cellStyle name="Note" xfId="430"/>
    <cellStyle name="Note 2" xfId="431"/>
    <cellStyle name="Note 2 2" xfId="432"/>
    <cellStyle name="Note 3" xfId="433"/>
    <cellStyle name="Otsikko" xfId="434"/>
    <cellStyle name="Otsikko 1" xfId="435"/>
    <cellStyle name="Otsikko 2" xfId="436"/>
    <cellStyle name="Otsikko 3" xfId="437"/>
    <cellStyle name="Otsikko 4" xfId="438"/>
    <cellStyle name="Output" xfId="439"/>
    <cellStyle name="Output 2" xfId="440"/>
    <cellStyle name="PercentCell" xfId="441"/>
    <cellStyle name="PercentCell 2" xfId="442"/>
    <cellStyle name="Planches" xfId="443"/>
    <cellStyle name="Planches 2" xfId="444"/>
    <cellStyle name="Planches 2 2" xfId="445"/>
    <cellStyle name="Percent" xfId="446"/>
    <cellStyle name="Pourcentage 10" xfId="447"/>
    <cellStyle name="Pourcentage 11" xfId="448"/>
    <cellStyle name="Pourcentage 12" xfId="449"/>
    <cellStyle name="Pourcentage 2" xfId="450"/>
    <cellStyle name="Pourcentage 2 2" xfId="451"/>
    <cellStyle name="Pourcentage 2 2 2" xfId="452"/>
    <cellStyle name="Pourcentage 2 3" xfId="453"/>
    <cellStyle name="Pourcentage 2 4" xfId="454"/>
    <cellStyle name="Pourcentage 2 4 2" xfId="455"/>
    <cellStyle name="Pourcentage 3" xfId="456"/>
    <cellStyle name="Pourcentage 4" xfId="457"/>
    <cellStyle name="Pourcentage 5" xfId="458"/>
    <cellStyle name="Pourcentage 5 2" xfId="459"/>
    <cellStyle name="Pourcentage 6" xfId="460"/>
    <cellStyle name="Pourcentage 6 2" xfId="461"/>
    <cellStyle name="Pourcentage 7" xfId="462"/>
    <cellStyle name="Pourcentage 8" xfId="463"/>
    <cellStyle name="Pourcentage 9" xfId="464"/>
    <cellStyle name="PSChar" xfId="465"/>
    <cellStyle name="PSDate" xfId="466"/>
    <cellStyle name="PSHeading" xfId="467"/>
    <cellStyle name="PSInt" xfId="468"/>
    <cellStyle name="PSSpacer" xfId="469"/>
    <cellStyle name="QIS2CalcCell" xfId="470"/>
    <cellStyle name="QIS2Filler" xfId="471"/>
    <cellStyle name="QIS2Filler 2" xfId="472"/>
    <cellStyle name="QIS2Heading" xfId="473"/>
    <cellStyle name="QIS2Heading 2" xfId="474"/>
    <cellStyle name="QIS2InputCell" xfId="475"/>
    <cellStyle name="QIS2InputCell 2" xfId="476"/>
    <cellStyle name="QIS2Locked" xfId="477"/>
    <cellStyle name="QIS2Locked 2" xfId="478"/>
    <cellStyle name="QIS2Para" xfId="479"/>
    <cellStyle name="QIS2Param" xfId="480"/>
    <cellStyle name="QIS4DescrCell1" xfId="481"/>
    <cellStyle name="QIS4DescrCell1 2" xfId="482"/>
    <cellStyle name="QIS4DescrCell1 2 2" xfId="483"/>
    <cellStyle name="QIS4DescrCell1 3" xfId="484"/>
    <cellStyle name="QIS4DescrCell2" xfId="485"/>
    <cellStyle name="QIS4DescrCell2 2" xfId="486"/>
    <cellStyle name="QIS4DescrCell2 2 2" xfId="487"/>
    <cellStyle name="QIS4DescrCell2 3" xfId="488"/>
    <cellStyle name="QIS4InputCellAbs" xfId="489"/>
    <cellStyle name="QIS4InputCellAbs 2" xfId="490"/>
    <cellStyle name="QIS4InputCellAbs 2 2" xfId="491"/>
    <cellStyle name="QIS4InputCellAbs 3" xfId="492"/>
    <cellStyle name="QIS4InputCellPerc" xfId="493"/>
    <cellStyle name="QIS4InputCellPerc 2" xfId="494"/>
    <cellStyle name="QIS4InputCellPerc 2 2" xfId="495"/>
    <cellStyle name="QIS4InputCellPerc 3" xfId="496"/>
    <cellStyle name="R00L" xfId="497"/>
    <cellStyle name="Ratio" xfId="498"/>
    <cellStyle name="Ratio 2" xfId="499"/>
    <cellStyle name="RenvoiPage" xfId="500"/>
    <cellStyle name="RenvoiPage 2" xfId="501"/>
    <cellStyle name="RenvoiPage 2 2" xfId="502"/>
    <cellStyle name="RenvoiPage 3" xfId="503"/>
    <cellStyle name="Rubrique" xfId="504"/>
    <cellStyle name="SAPBEXaggData" xfId="505"/>
    <cellStyle name="SAPBEXaggData 2" xfId="506"/>
    <cellStyle name="SAPBEXaggDataEmph" xfId="507"/>
    <cellStyle name="SAPBEXaggDataEmph 2" xfId="508"/>
    <cellStyle name="SAPBEXaggItem" xfId="509"/>
    <cellStyle name="SAPBEXaggItem 2" xfId="510"/>
    <cellStyle name="SAPBEXaggItemX" xfId="511"/>
    <cellStyle name="SAPBEXaggItemX 2" xfId="512"/>
    <cellStyle name="SAPBEXchaText" xfId="513"/>
    <cellStyle name="SAPBEXexcBad7" xfId="514"/>
    <cellStyle name="SAPBEXexcBad7 2" xfId="515"/>
    <cellStyle name="SAPBEXexcBad8" xfId="516"/>
    <cellStyle name="SAPBEXexcBad8 2" xfId="517"/>
    <cellStyle name="SAPBEXexcBad9" xfId="518"/>
    <cellStyle name="SAPBEXexcBad9 2" xfId="519"/>
    <cellStyle name="SAPBEXexcCritical4" xfId="520"/>
    <cellStyle name="SAPBEXexcCritical4 2" xfId="521"/>
    <cellStyle name="SAPBEXexcCritical5" xfId="522"/>
    <cellStyle name="SAPBEXexcCritical5 2" xfId="523"/>
    <cellStyle name="SAPBEXexcCritical6" xfId="524"/>
    <cellStyle name="SAPBEXexcCritical6 2" xfId="525"/>
    <cellStyle name="SAPBEXexcGood1" xfId="526"/>
    <cellStyle name="SAPBEXexcGood1 2" xfId="527"/>
    <cellStyle name="SAPBEXexcGood2" xfId="528"/>
    <cellStyle name="SAPBEXexcGood2 2" xfId="529"/>
    <cellStyle name="SAPBEXexcGood3" xfId="530"/>
    <cellStyle name="SAPBEXexcGood3 2" xfId="531"/>
    <cellStyle name="SAPBEXfilterDrill" xfId="532"/>
    <cellStyle name="SAPBEXfilterDrill 2" xfId="533"/>
    <cellStyle name="SAPBEXfilterItem" xfId="534"/>
    <cellStyle name="SAPBEXfilterText" xfId="535"/>
    <cellStyle name="SAPBEXformats" xfId="536"/>
    <cellStyle name="SAPBEXformats 2" xfId="537"/>
    <cellStyle name="SAPBEXheaderItem" xfId="538"/>
    <cellStyle name="SAPBEXheaderText" xfId="539"/>
    <cellStyle name="SAPBEXHLevel0" xfId="540"/>
    <cellStyle name="SAPBEXHLevel0 2" xfId="541"/>
    <cellStyle name="SAPBEXHLevel0 2 2" xfId="542"/>
    <cellStyle name="SAPBEXHLevel0 3" xfId="543"/>
    <cellStyle name="SAPBEXHLevel0X" xfId="544"/>
    <cellStyle name="SAPBEXHLevel0X 2" xfId="545"/>
    <cellStyle name="SAPBEXHLevel0X 2 2" xfId="546"/>
    <cellStyle name="SAPBEXHLevel0X 3" xfId="547"/>
    <cellStyle name="SAPBEXHLevel1" xfId="548"/>
    <cellStyle name="SAPBEXHLevel1 2" xfId="549"/>
    <cellStyle name="SAPBEXHLevel1 2 2" xfId="550"/>
    <cellStyle name="SAPBEXHLevel1 3" xfId="551"/>
    <cellStyle name="SAPBEXHLevel1X" xfId="552"/>
    <cellStyle name="SAPBEXHLevel1X 2" xfId="553"/>
    <cellStyle name="SAPBEXHLevel1X 2 2" xfId="554"/>
    <cellStyle name="SAPBEXHLevel1X 3" xfId="555"/>
    <cellStyle name="SAPBEXHLevel2" xfId="556"/>
    <cellStyle name="SAPBEXHLevel2 2" xfId="557"/>
    <cellStyle name="SAPBEXHLevel2 2 2" xfId="558"/>
    <cellStyle name="SAPBEXHLevel2 3" xfId="559"/>
    <cellStyle name="SAPBEXHLevel2X" xfId="560"/>
    <cellStyle name="SAPBEXHLevel2X 2" xfId="561"/>
    <cellStyle name="SAPBEXHLevel2X 2 2" xfId="562"/>
    <cellStyle name="SAPBEXHLevel2X 3" xfId="563"/>
    <cellStyle name="SAPBEXHLevel3" xfId="564"/>
    <cellStyle name="SAPBEXHLevel3 2" xfId="565"/>
    <cellStyle name="SAPBEXHLevel3 2 2" xfId="566"/>
    <cellStyle name="SAPBEXHLevel3 3" xfId="567"/>
    <cellStyle name="SAPBEXHLevel3X" xfId="568"/>
    <cellStyle name="SAPBEXHLevel3X 2" xfId="569"/>
    <cellStyle name="SAPBEXHLevel3X 2 2" xfId="570"/>
    <cellStyle name="SAPBEXHLevel3X 3" xfId="571"/>
    <cellStyle name="SAPBEXinputData" xfId="572"/>
    <cellStyle name="SAPBEXinputData 2" xfId="573"/>
    <cellStyle name="SAPBEXinputData 2 2" xfId="574"/>
    <cellStyle name="SAPBEXinputData 3" xfId="575"/>
    <cellStyle name="SAPBEXresData" xfId="576"/>
    <cellStyle name="SAPBEXresData 2" xfId="577"/>
    <cellStyle name="SAPBEXresDataEmph" xfId="578"/>
    <cellStyle name="SAPBEXresDataEmph 2" xfId="579"/>
    <cellStyle name="SAPBEXresItem" xfId="580"/>
    <cellStyle name="SAPBEXresItem 2" xfId="581"/>
    <cellStyle name="SAPBEXresItemX" xfId="582"/>
    <cellStyle name="SAPBEXresItemX 2" xfId="583"/>
    <cellStyle name="SAPBEXstdData" xfId="584"/>
    <cellStyle name="SAPBEXstdData 2" xfId="585"/>
    <cellStyle name="SAPBEXstdDataEmph" xfId="586"/>
    <cellStyle name="SAPBEXstdDataEmph 2" xfId="587"/>
    <cellStyle name="SAPBEXstdItem" xfId="588"/>
    <cellStyle name="SAPBEXstdItem 2" xfId="589"/>
    <cellStyle name="SAPBEXstdItemX" xfId="590"/>
    <cellStyle name="SAPBEXstdItemX 2" xfId="591"/>
    <cellStyle name="SAPBEXtitle" xfId="592"/>
    <cellStyle name="SAPBEXundefined" xfId="593"/>
    <cellStyle name="SAPBEXundefined 2" xfId="594"/>
    <cellStyle name="Satisfaisant" xfId="595"/>
    <cellStyle name="Satisfaisant 2" xfId="596"/>
    <cellStyle name="Satisfaisant 3" xfId="597"/>
    <cellStyle name="Selittävä teksti" xfId="598"/>
    <cellStyle name="Sheet Title" xfId="599"/>
    <cellStyle name="Sortie" xfId="600"/>
    <cellStyle name="Sortie 2" xfId="601"/>
    <cellStyle name="Sortie 2 2" xfId="602"/>
    <cellStyle name="Sortie 3" xfId="603"/>
    <cellStyle name="soustotal" xfId="604"/>
    <cellStyle name="Standard_Deloitte Tables 04" xfId="605"/>
    <cellStyle name="Style 1" xfId="606"/>
    <cellStyle name="Style 1 2" xfId="607"/>
    <cellStyle name="Summa" xfId="608"/>
    <cellStyle name="Summa 2" xfId="609"/>
    <cellStyle name="Syöttö" xfId="610"/>
    <cellStyle name="Syöttö 2" xfId="611"/>
    <cellStyle name="Tarkistussolu" xfId="612"/>
    <cellStyle name="Testo avviso" xfId="613"/>
    <cellStyle name="Testo descrittivo" xfId="614"/>
    <cellStyle name="Texte explicatif" xfId="615"/>
    <cellStyle name="Texte explicatif 2" xfId="616"/>
    <cellStyle name="Texte explicatif 3" xfId="617"/>
    <cellStyle name="th" xfId="618"/>
    <cellStyle name="th 2" xfId="619"/>
    <cellStyle name="Titolo" xfId="620"/>
    <cellStyle name="Titolo 1" xfId="621"/>
    <cellStyle name="Titolo 2" xfId="622"/>
    <cellStyle name="Titolo 3" xfId="623"/>
    <cellStyle name="Titolo 4" xfId="624"/>
    <cellStyle name="Titre" xfId="625"/>
    <cellStyle name="Titre 1" xfId="626"/>
    <cellStyle name="Titre 2" xfId="627"/>
    <cellStyle name="Titre 3" xfId="628"/>
    <cellStyle name="Titre 1" xfId="629"/>
    <cellStyle name="Titre 1 2" xfId="630"/>
    <cellStyle name="Titre 1 3" xfId="631"/>
    <cellStyle name="Titre 2" xfId="632"/>
    <cellStyle name="Titre 2 2" xfId="633"/>
    <cellStyle name="Titre 2 3" xfId="634"/>
    <cellStyle name="Titre 3" xfId="635"/>
    <cellStyle name="Titre 3 2" xfId="636"/>
    <cellStyle name="Titre 3 3" xfId="637"/>
    <cellStyle name="Titre 4" xfId="638"/>
    <cellStyle name="Titre 4 2" xfId="639"/>
    <cellStyle name="Titre 4 3" xfId="640"/>
    <cellStyle name="TitreRubrique" xfId="641"/>
    <cellStyle name="TitreTableau" xfId="642"/>
    <cellStyle name="TitreTableau 2" xfId="643"/>
    <cellStyle name="Total" xfId="644"/>
    <cellStyle name="Total 2" xfId="645"/>
    <cellStyle name="Total 2 2" xfId="646"/>
    <cellStyle name="Total 3" xfId="647"/>
    <cellStyle name="Totale" xfId="648"/>
    <cellStyle name="Totale 2" xfId="649"/>
    <cellStyle name="TotalRubrique" xfId="650"/>
    <cellStyle name="Tulostus" xfId="651"/>
    <cellStyle name="Tulostus 2" xfId="652"/>
    <cellStyle name="Update" xfId="653"/>
    <cellStyle name="Valore non valido" xfId="654"/>
    <cellStyle name="Valore valido" xfId="655"/>
    <cellStyle name="Varoitusteksti" xfId="656"/>
    <cellStyle name="Vérification" xfId="657"/>
    <cellStyle name="Vérification 2" xfId="658"/>
    <cellStyle name="Vérification 3" xfId="659"/>
    <cellStyle name="Warning Text" xfId="6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nth&#232;ses_Sant&#233;\Organismes%20compl&#233;mentaires\Rapport%202015\Analyses%20des%20r&#233;sultats\Analyse%20des%20r&#233;sultats%20-%20rapport%202015%20-%20juille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ynth&#232;ses_Sant&#233;\Organismes%20compl&#233;mentaires\Rapport%202016\Analyses%20des%20r&#233;sultats\Analyse%20des%20r&#233;sultats%20-%20rapport%202016%20V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mpMUT"/>
      <sheetName val="ChampIP"/>
      <sheetName val="ChampSA"/>
      <sheetName val="champ tot"/>
      <sheetName val="P6 - pond Mut"/>
      <sheetName val="P6 - pond SA"/>
      <sheetName val="P6 - pond IP"/>
      <sheetName val="graph 1 - eff ACPR"/>
      <sheetName val="graph 2 - eff CMU"/>
      <sheetName val="tab 3 - part de marche CMU"/>
      <sheetName val="Tableau E1 - encadré 1"/>
      <sheetName val="graph 4 - part santé"/>
      <sheetName val="graph 5 - répart par taille"/>
      <sheetName val="graph 6 - répart en santé"/>
      <sheetName val="tab E3 - encadré 3"/>
      <sheetName val="graph 7 - part ind et coll"/>
      <sheetName val="graph 8 - schéma"/>
      <sheetName val="graph 9-11-15 - restec santé"/>
      <sheetName val="tab 10- CRT santé"/>
      <sheetName val="tab 10 - CRT santé old"/>
      <sheetName val="tab12 ent-sor champ"/>
      <sheetName val="graph 13 - charges de presta"/>
      <sheetName val="graph 14 - charges de gestion"/>
      <sheetName val="Graph 16 - ch de pres ind-coll"/>
      <sheetName val="encadre E5 - contrats modaux"/>
      <sheetName val="graph 17 - ch de gest ind-coll"/>
      <sheetName val="Tableau encadré 6 - regression"/>
      <sheetName val="Tableau encadré 6 - regress2"/>
      <sheetName val="fig 18 - dispersion rtec cat"/>
      <sheetName val="fig 19 - dispersion rtec taille"/>
      <sheetName val="fig 20 - dispers chgest taille"/>
      <sheetName val="fig 21-22-anx6 - res tec et net"/>
      <sheetName val="tab 23 - res net et mvmt champ"/>
      <sheetName val="tab 24 - bilan"/>
      <sheetName val="Figure 25 - structure passif"/>
      <sheetName val="Fig 25-26 - struct actif pvlat "/>
      <sheetName val="tab 27 - bilan et effets champ"/>
      <sheetName val="tab 28 - tx couv engreg"/>
      <sheetName val="graph 29 - disp engreg cat"/>
      <sheetName val="tab 30 - tx couv msolva"/>
      <sheetName val="graph31 - disp mgsolva cat"/>
      <sheetName val="graph31 - disp mgsolva ycpvlat"/>
      <sheetName val="tab 32-34-35 - charg de gestion"/>
      <sheetName val="graph 33 - dispers chgest-prest"/>
      <sheetName val="graph 33 - dispers chgest-p (2)"/>
      <sheetName val="deleg gestion CNAM"/>
      <sheetName val="deleg gestion RSI"/>
      <sheetName val="tableau 36 - Gestion du RO"/>
      <sheetName val="tab 37-38 - cmuc et ACS"/>
      <sheetName val="tab 41"/>
      <sheetName val="bilans"/>
      <sheetName val="P4 - Recap données pour graphes"/>
      <sheetName val="P5B - CRT santé"/>
      <sheetName val="P5 Graphes - Rap13"/>
      <sheetName val="P5 Graphes - Rap12"/>
      <sheetName val="P5 Graphes - Rap11 HC HT"/>
      <sheetName val="P5 Graphes - Rap11"/>
      <sheetName val="P5 Graphes - Rap10"/>
      <sheetName val="P5 Graphes - Rap09"/>
      <sheetName val="P11 - C1 et E4 - 2009"/>
      <sheetName val="P13 - CRT santé"/>
      <sheetName val="P13 - CRT santé HT,HC"/>
      <sheetName val="P13 - Comparaison résultats"/>
      <sheetName val="P13 - CRT Dommage corporel"/>
      <sheetName val="P14 - Etat E5 - Tableau B (2)"/>
      <sheetName val="p14 - Etat E5 - Tableau B (3)"/>
      <sheetName val="Gestion du RO CNAMTS"/>
      <sheetName val="CNAMTS - Remises de gestion"/>
      <sheetName val="MFP services"/>
      <sheetName val="E5 Gestion RO - donnée ind"/>
      <sheetName val="Gestion du RO RSI"/>
      <sheetName val="Gestion du RO- synthèse"/>
      <sheetName val="Gestion du RO - synthèse publi"/>
      <sheetName val="Ratio Frais de gestion RC"/>
      <sheetName val="p16 - Envois ACP"/>
      <sheetName val="D1 - BILAN 2009 santé"/>
      <sheetName val="D2 - CR 2009 SANTE"/>
      <sheetName val="D2B - CR 2013 SANTE"/>
      <sheetName val="D2B - CR 2012 SANTE"/>
      <sheetName val="D2B - CR 2010 SANTE"/>
      <sheetName val="D2B - CR 2011 SANTE et 2010"/>
      <sheetName val="D3 - COMPTES 2008 SANTE"/>
      <sheetName val="D4 - BILAN 2009 - 2010 ENSEMBLE"/>
      <sheetName val="D5 - CR 2009 - 2010 ENSEMBLE"/>
      <sheetName val="part santé et resnet 2009"/>
      <sheetName val="poids indiv et coll serie longu"/>
      <sheetName val="D8 - RESULTATS IP"/>
      <sheetName val="D9 - RESULTATS SA"/>
      <sheetName val="D10 - RESULTATS MUT"/>
      <sheetName val="D11 - CTIP-FFSA Presta 2010"/>
      <sheetName val="P7 - Analyse des CR 2007-2010"/>
      <sheetName val="P8 - Analyse BILAN 2007 - 2010"/>
      <sheetName val="P12 - Tableaux prudentiels"/>
    </sheetNames>
    <sheetDataSet>
      <sheetData sheetId="85">
        <row r="2">
          <cell r="D2">
            <v>876515.6990095855</v>
          </cell>
          <cell r="E2">
            <v>4275833.191088882</v>
          </cell>
          <cell r="F2">
            <v>12062031.831162356</v>
          </cell>
          <cell r="G2">
            <v>17214380.721260823</v>
          </cell>
        </row>
        <row r="4">
          <cell r="D4">
            <v>4853625.5039305575</v>
          </cell>
          <cell r="E4">
            <v>7566329.557916986</v>
          </cell>
          <cell r="F4">
            <v>16066811.880062118</v>
          </cell>
          <cell r="G4">
            <v>28486766.941909663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mpIP"/>
      <sheetName val="ChampSA"/>
      <sheetName val="ChampMUT"/>
      <sheetName val="champ tot et encadré E2"/>
      <sheetName val="P6 - pond IP"/>
      <sheetName val="P6 - pond SA"/>
      <sheetName val="P6 - pond Mut"/>
      <sheetName val="1.1 - eff ACPR"/>
      <sheetName val="1.2 - eff CMU"/>
      <sheetName val="1.3 - part de marche CMU"/>
      <sheetName val="1.4 - concentration"/>
      <sheetName val="1.4 concentration mutuelles"/>
      <sheetName val="E1 - encadré 1"/>
      <sheetName val="annexe 1 - champ du rapport"/>
      <sheetName val="1.5 - part santé totale"/>
      <sheetName val="1.6 - taille "/>
      <sheetName val="1.7 - part ind et coll"/>
      <sheetName val="1.8 - ind et coll par annee"/>
      <sheetName val="encadré - contrats modaux"/>
      <sheetName val="2.1 - schéma"/>
      <sheetName val="2.2 2.3 4.1 4.2 - restec santé"/>
      <sheetName val=" entree-sortie champ"/>
      <sheetName val="2.4 ent-sor primes"/>
      <sheetName val="2.5 ent-sor sinistres"/>
      <sheetName val="2.15 - dispersion rtec taille"/>
      <sheetName val="2.15 - dispersion rtec tail (2)"/>
      <sheetName val="2.15 - dispersion rtec"/>
      <sheetName val="2.6 - retour sur cotis 2015"/>
      <sheetName val="2.7 - retour 2011-2015"/>
      <sheetName val="2.8 - ventil des prestas "/>
      <sheetName val="2.6 - retour 2011-2015"/>
      <sheetName val="2.6 - ch de pres ind-coll"/>
      <sheetName val="2.10-chpres indcoll (2011-2014)"/>
      <sheetName val="4.3 - CRT santé (new)"/>
      <sheetName val="4.3 - CRT santé"/>
      <sheetName val="4.3  - CRT santé old"/>
      <sheetName val="4.3 - perennes"/>
      <sheetName val="3.1 - ch de gest 2015"/>
      <sheetName val="3.2 - dispers chgest taille"/>
      <sheetName val="3.3 - ch de gest 2011 et 2015"/>
      <sheetName val="4.4 - regression quantile ind"/>
      <sheetName val="4.4 - regression quantile col"/>
      <sheetName val="4.4 - regression quantile old"/>
      <sheetName val="2.16 - dispers chgest taille"/>
      <sheetName val="5.1 5.3 5.4 - restec resnet"/>
      <sheetName val="5.2 - res net et mvmt champ"/>
      <sheetName val="5.5 - bilan"/>
      <sheetName val="5.6 - structure passif"/>
      <sheetName val="5.6 5.7 - struct actif pvlat "/>
      <sheetName val="5.8 - bilan et effets champ"/>
      <sheetName val="5.9 - tx couv engreg"/>
      <sheetName val="5.10 - disp engreg"/>
      <sheetName val="5.11 - tx couv msolva"/>
      <sheetName val="5.12a - disp mgsolva"/>
      <sheetName val="5.12b - disp mgsolva ycpvlat"/>
      <sheetName val="encadré 7 - fgs"/>
      <sheetName val="encadré 7 - facqui"/>
      <sheetName val="encadré 7 - fadmin"/>
      <sheetName val="Annexe - Tab A"/>
      <sheetName val="4.1 4.2 4.3 ch gestion "/>
      <sheetName val="graph 33 - dispers chgest-prest"/>
      <sheetName val="graph 33 - dispers chgest-p (2)"/>
      <sheetName val="deleg gestion CNAM"/>
      <sheetName val="deleg gestion RSI"/>
      <sheetName val="tab 4.4 - Gestion du RO"/>
      <sheetName val="4.5 et 4.6 - cmuc et ACS"/>
      <sheetName val="bilans"/>
      <sheetName val="P4 - Recap données pour graphes"/>
      <sheetName val="P5B - CRT santé"/>
      <sheetName val="P5 Graphes - Rap13"/>
      <sheetName val="P5 Graphes - Rap12"/>
      <sheetName val="P5 Graphes - Rap11 HC HT"/>
      <sheetName val="P5 Graphes - Rap11"/>
      <sheetName val="P5 Graphes - Rap10"/>
      <sheetName val="P5 Graphes - Rap09"/>
      <sheetName val="P11 - C1 et E4 - 2009"/>
      <sheetName val="P13 - CRT santé"/>
      <sheetName val="P13 - CRT santé HT,HC"/>
      <sheetName val="P13 - Comparaison résultats"/>
      <sheetName val="P13 - CRT Dommage corporel"/>
      <sheetName val="P14 - Etat E5 - Tableau B (2)"/>
      <sheetName val="p14 - Etat E5 - Tableau B (3)"/>
      <sheetName val="Gestion du RO CNAMTS"/>
      <sheetName val="CNAMTS - Remises de gestion"/>
      <sheetName val="MFP services"/>
      <sheetName val="E5 Gestion RO - donnée ind"/>
      <sheetName val="Gestion du RO RSI"/>
      <sheetName val="Gestion du RO- synthèse"/>
      <sheetName val="Gestion du RO - synthèse publi"/>
      <sheetName val="Ratio Frais de gestion RC"/>
      <sheetName val="p16 - Envois ACP"/>
      <sheetName val="D1 - BILAN 2009 santé"/>
      <sheetName val="D2 - CR 2009 SANTE"/>
      <sheetName val="D2B - CR 2013 SANTE"/>
      <sheetName val="D2B - CR 2012 SANTE"/>
      <sheetName val="D2B - CR 2010 SANTE"/>
      <sheetName val="D2B - CR 2011 SANTE et 2010"/>
      <sheetName val="D3 - COMPTES 2008 SANTE"/>
      <sheetName val="D4 - BILAN 2009 - 2010 ENSEMBLE"/>
      <sheetName val="D5 - CR 2009 - 2010 ENSEMBLE"/>
      <sheetName val="part santé et resnet 2009"/>
      <sheetName val="poids indiv et coll serie longu"/>
      <sheetName val="D8 - RESULTATS IP"/>
      <sheetName val="D9 - RESULTATS SA"/>
      <sheetName val="D10 - RESULTATS MUT"/>
      <sheetName val="D11 - CTIP-FFSA Presta 2010"/>
      <sheetName val="P7 - Analyse des CR 2007-2010"/>
      <sheetName val="P8 - Analyse BILAN 2007 - 2010"/>
      <sheetName val="P12 - Tableaux prudentiels"/>
    </sheetNames>
    <sheetDataSet>
      <sheetData sheetId="16">
        <row r="10">
          <cell r="F10">
            <v>54.34767090240003</v>
          </cell>
          <cell r="G10">
            <v>13.923428011370618</v>
          </cell>
          <cell r="H10">
            <v>70.45992671594884</v>
          </cell>
          <cell r="J10">
            <v>55.65458326859244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showGridLines="0" zoomScalePageLayoutView="0" workbookViewId="0" topLeftCell="A1">
      <selection activeCell="O7" sqref="O7"/>
    </sheetView>
  </sheetViews>
  <sheetFormatPr defaultColWidth="10.8515625" defaultRowHeight="15"/>
  <cols>
    <col min="1" max="1" width="4.00390625" style="1" customWidth="1"/>
    <col min="2" max="3" width="10.8515625" style="1" customWidth="1"/>
    <col min="4" max="12" width="12.7109375" style="1" customWidth="1"/>
    <col min="13" max="16384" width="10.8515625" style="1" customWidth="1"/>
  </cols>
  <sheetData>
    <row r="2" spans="2:12" ht="19.5" customHeight="1">
      <c r="B2" s="87" t="s">
        <v>48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2" ht="25.5">
      <c r="B3" s="56"/>
      <c r="C3" s="57"/>
      <c r="D3" s="82" t="s">
        <v>43</v>
      </c>
      <c r="E3" s="82"/>
      <c r="F3" s="83" t="s">
        <v>57</v>
      </c>
      <c r="G3" s="83"/>
      <c r="H3" s="69" t="s">
        <v>2</v>
      </c>
      <c r="I3" s="69"/>
      <c r="J3" s="71" t="s">
        <v>12</v>
      </c>
      <c r="K3" s="69" t="s">
        <v>58</v>
      </c>
      <c r="L3" s="69"/>
    </row>
    <row r="4" spans="2:14" ht="13.5">
      <c r="B4" s="59"/>
      <c r="C4" s="60"/>
      <c r="D4" s="71">
        <v>2007</v>
      </c>
      <c r="E4" s="71">
        <v>2015</v>
      </c>
      <c r="F4" s="71">
        <v>2007</v>
      </c>
      <c r="G4" s="71">
        <v>2015</v>
      </c>
      <c r="H4" s="71">
        <v>2007</v>
      </c>
      <c r="I4" s="71">
        <v>2015</v>
      </c>
      <c r="J4" s="71"/>
      <c r="K4" s="71">
        <v>2007</v>
      </c>
      <c r="L4" s="71">
        <v>2015</v>
      </c>
      <c r="M4" s="10" t="s">
        <v>12</v>
      </c>
      <c r="N4" s="6"/>
    </row>
    <row r="5" spans="2:14" ht="13.5">
      <c r="B5" s="61" t="s">
        <v>3</v>
      </c>
      <c r="C5" s="55"/>
      <c r="D5" s="55">
        <f>'[1]poids indiv et coll serie longu'!$E$2/'[1]poids indiv et coll serie longu'!$E$4</f>
        <v>0.5651132637508353</v>
      </c>
      <c r="E5" s="55">
        <f>'[2]1.7 - part ind et coll'!$F$10/100</f>
        <v>0.5434767090240004</v>
      </c>
      <c r="F5" s="55">
        <f>'[1]poids indiv et coll serie longu'!$D$2/'[1]poids indiv et coll serie longu'!$D$4</f>
        <v>0.18058989064973524</v>
      </c>
      <c r="G5" s="55">
        <f>'[2]1.7 - part ind et coll'!$G$10/100</f>
        <v>0.13923428011370617</v>
      </c>
      <c r="H5" s="55">
        <f>'[1]poids indiv et coll serie longu'!$F$2/'[1]poids indiv et coll serie longu'!$F$4</f>
        <v>0.7507420838187919</v>
      </c>
      <c r="I5" s="55">
        <f>'[2]1.7 - part ind et coll'!$H$10/100</f>
        <v>0.7045992671594884</v>
      </c>
      <c r="J5" s="58"/>
      <c r="K5" s="55">
        <f>'[1]poids indiv et coll serie longu'!$G$2/'[1]poids indiv et coll serie longu'!$G$4</f>
        <v>0.604293943091698</v>
      </c>
      <c r="L5" s="55">
        <f>'[2]1.7 - part ind et coll'!$J$10/100</f>
        <v>0.5565458326859244</v>
      </c>
      <c r="M5" s="10"/>
      <c r="N5" s="10"/>
    </row>
    <row r="6" spans="2:14" ht="15" customHeight="1">
      <c r="B6" s="85" t="s">
        <v>4</v>
      </c>
      <c r="C6" s="86"/>
      <c r="D6" s="55">
        <f aca="true" t="shared" si="0" ref="D6:I6">1-D5</f>
        <v>0.43488673624916474</v>
      </c>
      <c r="E6" s="55">
        <f t="shared" si="0"/>
        <v>0.45652329097599964</v>
      </c>
      <c r="F6" s="55">
        <f t="shared" si="0"/>
        <v>0.8194101093502648</v>
      </c>
      <c r="G6" s="55">
        <f t="shared" si="0"/>
        <v>0.8607657198862938</v>
      </c>
      <c r="H6" s="55">
        <f t="shared" si="0"/>
        <v>0.24925791618120807</v>
      </c>
      <c r="I6" s="55">
        <f t="shared" si="0"/>
        <v>0.2954007328405116</v>
      </c>
      <c r="J6" s="58"/>
      <c r="K6" s="55">
        <f>1-K5</f>
        <v>0.39570605690830196</v>
      </c>
      <c r="L6" s="55">
        <f>1-L5</f>
        <v>0.4434541673140756</v>
      </c>
      <c r="M6" s="10"/>
      <c r="N6" s="10"/>
    </row>
    <row r="7" spans="2:12" ht="42.75" customHeight="1">
      <c r="B7" s="88" t="s">
        <v>49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ht="12.75">
      <c r="D8" s="15"/>
    </row>
    <row r="13" ht="12.75">
      <c r="B13" s="5"/>
    </row>
    <row r="29" s="28" customFormat="1" ht="12.75">
      <c r="D29" s="27"/>
    </row>
    <row r="30" s="28" customFormat="1" ht="12.75">
      <c r="D30" s="27"/>
    </row>
    <row r="31" s="28" customFormat="1" ht="12.75">
      <c r="D31" s="27"/>
    </row>
    <row r="33" ht="12.75">
      <c r="D33" s="16"/>
    </row>
    <row r="34" s="6" customFormat="1" ht="12.75">
      <c r="B34" s="7"/>
    </row>
    <row r="35" s="6" customFormat="1" ht="12.75">
      <c r="B35" s="7"/>
    </row>
    <row r="36" s="6" customFormat="1" ht="12.75">
      <c r="B36" s="7"/>
    </row>
  </sheetData>
  <sheetProtection/>
  <mergeCells count="3">
    <mergeCell ref="B6:C6"/>
    <mergeCell ref="B2:L2"/>
    <mergeCell ref="B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D24" sqref="D24"/>
    </sheetView>
  </sheetViews>
  <sheetFormatPr defaultColWidth="11.421875" defaultRowHeight="15"/>
  <cols>
    <col min="1" max="1" width="3.140625" style="0" customWidth="1"/>
    <col min="2" max="2" width="17.421875" style="0" customWidth="1"/>
    <col min="3" max="3" width="44.8515625" style="0" customWidth="1"/>
    <col min="4" max="6" width="10.28125" style="0" customWidth="1"/>
    <col min="8" max="8" width="18.7109375" style="0" customWidth="1"/>
    <col min="9" max="14" width="11.421875" style="0" customWidth="1"/>
  </cols>
  <sheetData>
    <row r="1" ht="16.5" customHeight="1">
      <c r="A1" s="18"/>
    </row>
    <row r="2" spans="1:11" ht="18.75" customHeight="1">
      <c r="A2" s="18"/>
      <c r="B2" s="90" t="s">
        <v>45</v>
      </c>
      <c r="C2" s="90"/>
      <c r="D2" s="90"/>
      <c r="E2" s="90"/>
      <c r="F2" s="90"/>
      <c r="G2" s="90"/>
      <c r="H2" s="90"/>
      <c r="I2" s="90"/>
      <c r="J2" s="90"/>
      <c r="K2" s="90"/>
    </row>
    <row r="3" spans="1:11" ht="12.75" customHeight="1">
      <c r="A3" s="17"/>
      <c r="B3" s="35"/>
      <c r="C3" s="35"/>
      <c r="D3" s="93" t="s">
        <v>21</v>
      </c>
      <c r="E3" s="93"/>
      <c r="F3" s="93"/>
      <c r="G3" s="35"/>
      <c r="H3" s="93" t="s">
        <v>22</v>
      </c>
      <c r="I3" s="93"/>
      <c r="J3" s="93"/>
      <c r="K3" s="35"/>
    </row>
    <row r="4" spans="1:11" ht="75.75" customHeight="1">
      <c r="A4" s="20"/>
      <c r="B4" s="46"/>
      <c r="C4" s="47"/>
      <c r="D4" s="36" t="s">
        <v>18</v>
      </c>
      <c r="E4" s="36" t="s">
        <v>19</v>
      </c>
      <c r="F4" s="36" t="s">
        <v>20</v>
      </c>
      <c r="G4" s="37" t="s">
        <v>23</v>
      </c>
      <c r="H4" s="38" t="s">
        <v>46</v>
      </c>
      <c r="I4" s="39" t="s">
        <v>1</v>
      </c>
      <c r="J4" s="38" t="s">
        <v>43</v>
      </c>
      <c r="K4" s="50" t="s">
        <v>7</v>
      </c>
    </row>
    <row r="5" spans="1:11" ht="15">
      <c r="A5" s="20"/>
      <c r="B5" s="40" t="s">
        <v>24</v>
      </c>
      <c r="C5" s="40" t="s">
        <v>30</v>
      </c>
      <c r="D5" s="41">
        <v>0</v>
      </c>
      <c r="E5" s="42">
        <v>81</v>
      </c>
      <c r="F5" s="42">
        <v>21</v>
      </c>
      <c r="G5" s="48">
        <f aca="true" t="shared" si="0" ref="G5:G10">D5+E5+F5</f>
        <v>102</v>
      </c>
      <c r="H5" s="43">
        <f aca="true" t="shared" si="1" ref="H5:J9">D5/D$10*100</f>
        <v>0</v>
      </c>
      <c r="I5" s="43">
        <f t="shared" si="1"/>
        <v>27.835051546391753</v>
      </c>
      <c r="J5" s="43">
        <f t="shared" si="1"/>
        <v>25.301204819277107</v>
      </c>
      <c r="K5" s="49">
        <f>G5/$G$10*100</f>
        <v>25.757575757575758</v>
      </c>
    </row>
    <row r="6" spans="1:11" ht="15">
      <c r="A6" s="34"/>
      <c r="B6" s="44" t="s">
        <v>25</v>
      </c>
      <c r="C6" s="44" t="s">
        <v>31</v>
      </c>
      <c r="D6" s="42">
        <v>0</v>
      </c>
      <c r="E6" s="42">
        <v>41</v>
      </c>
      <c r="F6" s="42">
        <v>13</v>
      </c>
      <c r="G6" s="48">
        <f t="shared" si="0"/>
        <v>54</v>
      </c>
      <c r="H6" s="43">
        <f t="shared" si="1"/>
        <v>0</v>
      </c>
      <c r="I6" s="43">
        <f t="shared" si="1"/>
        <v>14.0893470790378</v>
      </c>
      <c r="J6" s="43">
        <f t="shared" si="1"/>
        <v>15.66265060240964</v>
      </c>
      <c r="K6" s="49">
        <f>G6/$G$10*100</f>
        <v>13.636363636363635</v>
      </c>
    </row>
    <row r="7" spans="1:11" ht="15">
      <c r="A7" s="34"/>
      <c r="B7" s="40" t="s">
        <v>26</v>
      </c>
      <c r="C7" s="40" t="s">
        <v>42</v>
      </c>
      <c r="D7" s="42">
        <v>9</v>
      </c>
      <c r="E7" s="42">
        <v>144</v>
      </c>
      <c r="F7" s="42">
        <v>30</v>
      </c>
      <c r="G7" s="48">
        <f t="shared" si="0"/>
        <v>183</v>
      </c>
      <c r="H7" s="43">
        <f t="shared" si="1"/>
        <v>40.909090909090914</v>
      </c>
      <c r="I7" s="43">
        <f t="shared" si="1"/>
        <v>49.48453608247423</v>
      </c>
      <c r="J7" s="43">
        <f t="shared" si="1"/>
        <v>36.144578313253014</v>
      </c>
      <c r="K7" s="49">
        <f>G7/$G$10*100</f>
        <v>46.21212121212121</v>
      </c>
    </row>
    <row r="8" spans="1:11" ht="15">
      <c r="A8" s="34"/>
      <c r="B8" s="40" t="s">
        <v>27</v>
      </c>
      <c r="C8" s="40" t="s">
        <v>32</v>
      </c>
      <c r="D8" s="42">
        <v>6</v>
      </c>
      <c r="E8" s="42">
        <v>5</v>
      </c>
      <c r="F8" s="42">
        <v>6</v>
      </c>
      <c r="G8" s="48">
        <f t="shared" si="0"/>
        <v>17</v>
      </c>
      <c r="H8" s="43">
        <f t="shared" si="1"/>
        <v>27.27272727272727</v>
      </c>
      <c r="I8" s="43">
        <f t="shared" si="1"/>
        <v>1.718213058419244</v>
      </c>
      <c r="J8" s="43">
        <f t="shared" si="1"/>
        <v>7.228915662650602</v>
      </c>
      <c r="K8" s="49">
        <f>G8/$G$10*100</f>
        <v>4.292929292929292</v>
      </c>
    </row>
    <row r="9" spans="1:11" ht="15">
      <c r="A9" s="34"/>
      <c r="B9" s="45" t="s">
        <v>28</v>
      </c>
      <c r="C9" s="45" t="s">
        <v>33</v>
      </c>
      <c r="D9" s="42">
        <v>7</v>
      </c>
      <c r="E9" s="42">
        <v>20</v>
      </c>
      <c r="F9" s="42">
        <v>13</v>
      </c>
      <c r="G9" s="48">
        <f t="shared" si="0"/>
        <v>40</v>
      </c>
      <c r="H9" s="43">
        <f t="shared" si="1"/>
        <v>31.818181818181817</v>
      </c>
      <c r="I9" s="43">
        <f t="shared" si="1"/>
        <v>6.872852233676976</v>
      </c>
      <c r="J9" s="43">
        <f t="shared" si="1"/>
        <v>15.66265060240964</v>
      </c>
      <c r="K9" s="49">
        <f>G9/$G$10*100</f>
        <v>10.1010101010101</v>
      </c>
    </row>
    <row r="10" spans="2:11" ht="15">
      <c r="B10" s="84"/>
      <c r="C10" s="84"/>
      <c r="D10" s="48">
        <f>SUM(D5:D9)</f>
        <v>22</v>
      </c>
      <c r="E10" s="48">
        <f>SUM(E5:E9)</f>
        <v>291</v>
      </c>
      <c r="F10" s="48">
        <f>SUM(F5:F9)</f>
        <v>83</v>
      </c>
      <c r="G10" s="48">
        <f t="shared" si="0"/>
        <v>396</v>
      </c>
      <c r="H10" s="84"/>
      <c r="I10" s="84"/>
      <c r="J10" s="84"/>
      <c r="K10" s="84"/>
    </row>
    <row r="11" spans="2:11" ht="46.5" customHeight="1">
      <c r="B11" s="91" t="s">
        <v>47</v>
      </c>
      <c r="C11" s="92"/>
      <c r="D11" s="92"/>
      <c r="E11" s="92"/>
      <c r="F11" s="92"/>
      <c r="G11" s="92"/>
      <c r="H11" s="92"/>
      <c r="I11" s="92"/>
      <c r="J11" s="92"/>
      <c r="K11" s="92"/>
    </row>
    <row r="16" ht="15">
      <c r="B16" s="29"/>
    </row>
    <row r="17" ht="15.75">
      <c r="F17" s="30"/>
    </row>
    <row r="34" spans="2:11" ht="43.5" customHeight="1"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ht="15">
      <c r="B35" s="33"/>
    </row>
    <row r="36" ht="15">
      <c r="B36" s="27"/>
    </row>
    <row r="39" ht="21.75" customHeight="1"/>
    <row r="40" ht="21.75" customHeight="1"/>
    <row r="41" ht="39" customHeight="1"/>
    <row r="47" ht="15">
      <c r="G47" s="22"/>
    </row>
    <row r="48" ht="15">
      <c r="G48" s="22"/>
    </row>
  </sheetData>
  <sheetProtection/>
  <mergeCells count="5">
    <mergeCell ref="B2:K2"/>
    <mergeCell ref="B11:K11"/>
    <mergeCell ref="H3:J3"/>
    <mergeCell ref="D3:F3"/>
    <mergeCell ref="B34:K3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35"/>
  <sheetViews>
    <sheetView showGridLines="0" zoomScalePageLayoutView="0" workbookViewId="0" topLeftCell="A1">
      <selection activeCell="AB9" sqref="AB9"/>
    </sheetView>
  </sheetViews>
  <sheetFormatPr defaultColWidth="10.8515625" defaultRowHeight="15"/>
  <cols>
    <col min="1" max="1" width="3.28125" style="1" customWidth="1"/>
    <col min="2" max="3" width="10.8515625" style="1" customWidth="1"/>
    <col min="4" max="26" width="6.8515625" style="1" customWidth="1"/>
    <col min="27" max="16384" width="10.8515625" style="1" customWidth="1"/>
  </cols>
  <sheetData>
    <row r="1" ht="12.75"/>
    <row r="2" spans="2:26" ht="21" customHeight="1">
      <c r="B2" s="87" t="s">
        <v>52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2:26" ht="19.5" customHeight="1">
      <c r="B3" s="51"/>
      <c r="C3" s="52"/>
      <c r="D3" s="97" t="s">
        <v>34</v>
      </c>
      <c r="E3" s="97"/>
      <c r="F3" s="97"/>
      <c r="G3" s="97"/>
      <c r="H3" s="97"/>
      <c r="I3" s="97"/>
      <c r="J3" s="97"/>
      <c r="K3" s="70" t="s">
        <v>12</v>
      </c>
      <c r="L3" s="97" t="s">
        <v>3</v>
      </c>
      <c r="M3" s="97"/>
      <c r="N3" s="97"/>
      <c r="O3" s="97"/>
      <c r="P3" s="97"/>
      <c r="Q3" s="97"/>
      <c r="R3" s="97"/>
      <c r="S3" s="70" t="s">
        <v>12</v>
      </c>
      <c r="T3" s="97" t="s">
        <v>4</v>
      </c>
      <c r="U3" s="97"/>
      <c r="V3" s="97"/>
      <c r="W3" s="97"/>
      <c r="X3" s="97"/>
      <c r="Y3" s="97"/>
      <c r="Z3" s="97"/>
    </row>
    <row r="4" spans="2:26" ht="12.75">
      <c r="B4" s="53"/>
      <c r="C4" s="54"/>
      <c r="D4" s="71">
        <v>2009</v>
      </c>
      <c r="E4" s="71">
        <v>2010</v>
      </c>
      <c r="F4" s="71">
        <v>2011</v>
      </c>
      <c r="G4" s="71">
        <v>2012</v>
      </c>
      <c r="H4" s="71">
        <v>2013</v>
      </c>
      <c r="I4" s="71">
        <v>2014</v>
      </c>
      <c r="J4" s="71">
        <v>2015</v>
      </c>
      <c r="K4" s="70" t="s">
        <v>12</v>
      </c>
      <c r="L4" s="71">
        <v>2009</v>
      </c>
      <c r="M4" s="71">
        <v>2010</v>
      </c>
      <c r="N4" s="71">
        <v>2011</v>
      </c>
      <c r="O4" s="71">
        <v>2012</v>
      </c>
      <c r="P4" s="71">
        <v>2013</v>
      </c>
      <c r="Q4" s="71">
        <v>2014</v>
      </c>
      <c r="R4" s="71">
        <v>2015</v>
      </c>
      <c r="S4" s="70" t="s">
        <v>12</v>
      </c>
      <c r="T4" s="71">
        <v>2009</v>
      </c>
      <c r="U4" s="71">
        <v>2010</v>
      </c>
      <c r="V4" s="71">
        <v>2011</v>
      </c>
      <c r="W4" s="71">
        <v>2012</v>
      </c>
      <c r="X4" s="71">
        <v>2013</v>
      </c>
      <c r="Y4" s="71">
        <v>2014</v>
      </c>
      <c r="Z4" s="71">
        <v>2015</v>
      </c>
    </row>
    <row r="5" spans="2:26" ht="15" customHeight="1">
      <c r="B5" s="85" t="s">
        <v>29</v>
      </c>
      <c r="C5" s="86"/>
      <c r="D5" s="67">
        <v>81.31076774290032</v>
      </c>
      <c r="E5" s="67">
        <v>81</v>
      </c>
      <c r="F5" s="67">
        <v>80.98242738970629</v>
      </c>
      <c r="G5" s="67">
        <v>81</v>
      </c>
      <c r="H5" s="67">
        <v>81</v>
      </c>
      <c r="I5" s="67">
        <v>79.56336862691927</v>
      </c>
      <c r="J5" s="67">
        <v>80</v>
      </c>
      <c r="K5" s="68"/>
      <c r="L5" s="67">
        <v>77.80989794019412</v>
      </c>
      <c r="M5" s="67">
        <v>77</v>
      </c>
      <c r="N5" s="67">
        <v>76.02720576721175</v>
      </c>
      <c r="O5" s="67">
        <v>76</v>
      </c>
      <c r="P5" s="67">
        <v>77</v>
      </c>
      <c r="Q5" s="67">
        <v>74.83845742590528</v>
      </c>
      <c r="R5" s="67">
        <v>75</v>
      </c>
      <c r="S5" s="68"/>
      <c r="T5" s="67">
        <v>86.32693841544598</v>
      </c>
      <c r="U5" s="67">
        <v>87</v>
      </c>
      <c r="V5" s="67">
        <v>88.32220397199461</v>
      </c>
      <c r="W5" s="67">
        <v>88</v>
      </c>
      <c r="X5" s="67">
        <v>87</v>
      </c>
      <c r="Y5" s="67">
        <v>85.70842985884896</v>
      </c>
      <c r="Z5" s="67">
        <v>85</v>
      </c>
    </row>
    <row r="6" spans="2:26" ht="15" customHeight="1">
      <c r="B6" s="85" t="s">
        <v>15</v>
      </c>
      <c r="C6" s="86"/>
      <c r="D6" s="67">
        <v>4.912127093877446</v>
      </c>
      <c r="E6" s="67">
        <v>5</v>
      </c>
      <c r="F6" s="67">
        <v>4.479638904867585</v>
      </c>
      <c r="G6" s="67">
        <v>5</v>
      </c>
      <c r="H6" s="67">
        <v>4</v>
      </c>
      <c r="I6" s="67">
        <v>4.422675249548156</v>
      </c>
      <c r="J6" s="67">
        <v>4</v>
      </c>
      <c r="K6" s="68"/>
      <c r="L6" s="67">
        <v>4.797800796026838</v>
      </c>
      <c r="M6" s="67">
        <v>5</v>
      </c>
      <c r="N6" s="67">
        <v>4.26469372202596</v>
      </c>
      <c r="O6" s="67">
        <v>4</v>
      </c>
      <c r="P6" s="67">
        <v>4</v>
      </c>
      <c r="Q6" s="67">
        <v>4.161172574820141</v>
      </c>
      <c r="R6" s="67">
        <v>4</v>
      </c>
      <c r="S6" s="68"/>
      <c r="T6" s="67">
        <v>5.075937876539412</v>
      </c>
      <c r="U6" s="67">
        <v>5</v>
      </c>
      <c r="V6" s="67">
        <v>4.801027247737854</v>
      </c>
      <c r="W6" s="67">
        <v>5</v>
      </c>
      <c r="X6" s="67">
        <v>5</v>
      </c>
      <c r="Y6" s="67">
        <v>4.762776868425603</v>
      </c>
      <c r="Z6" s="67">
        <v>5</v>
      </c>
    </row>
    <row r="7" spans="2:26" s="21" customFormat="1" ht="15" customHeight="1">
      <c r="B7" s="85" t="s">
        <v>16</v>
      </c>
      <c r="C7" s="86"/>
      <c r="D7" s="67">
        <v>7.323413507285324</v>
      </c>
      <c r="E7" s="67">
        <v>7</v>
      </c>
      <c r="F7" s="67">
        <v>7.417913722132262</v>
      </c>
      <c r="G7" s="67">
        <v>7</v>
      </c>
      <c r="H7" s="67">
        <v>8</v>
      </c>
      <c r="I7" s="67">
        <v>7.8264974840422115</v>
      </c>
      <c r="J7" s="67">
        <v>8</v>
      </c>
      <c r="K7" s="68"/>
      <c r="L7" s="67">
        <v>8.102061084470192</v>
      </c>
      <c r="M7" s="67">
        <v>8</v>
      </c>
      <c r="N7" s="67">
        <v>8.389088757698937</v>
      </c>
      <c r="O7" s="67">
        <v>9</v>
      </c>
      <c r="P7" s="67">
        <v>9</v>
      </c>
      <c r="Q7" s="67">
        <v>8.609153422965846</v>
      </c>
      <c r="R7" s="67">
        <v>9</v>
      </c>
      <c r="S7" s="68"/>
      <c r="T7" s="67">
        <v>6.207739585934625</v>
      </c>
      <c r="U7" s="67">
        <v>6</v>
      </c>
      <c r="V7" s="67">
        <v>6.051826880028299</v>
      </c>
      <c r="W7" s="67">
        <v>5</v>
      </c>
      <c r="X7" s="67">
        <v>7</v>
      </c>
      <c r="Y7" s="67">
        <v>6.8086013874580065</v>
      </c>
      <c r="Z7" s="67">
        <v>7</v>
      </c>
    </row>
    <row r="8" spans="2:26" ht="15" customHeight="1">
      <c r="B8" s="85" t="s">
        <v>17</v>
      </c>
      <c r="C8" s="86"/>
      <c r="D8" s="67">
        <v>5.062438114172386</v>
      </c>
      <c r="E8" s="67">
        <v>5</v>
      </c>
      <c r="F8" s="67">
        <v>6.759190501942164</v>
      </c>
      <c r="G8" s="67">
        <v>7</v>
      </c>
      <c r="H8" s="67">
        <v>7</v>
      </c>
      <c r="I8" s="67">
        <v>7.337881073024334</v>
      </c>
      <c r="J8" s="67">
        <v>8</v>
      </c>
      <c r="K8" s="68"/>
      <c r="L8" s="67">
        <v>6.027818669945412</v>
      </c>
      <c r="M8" s="67">
        <v>6</v>
      </c>
      <c r="N8" s="67">
        <v>7.453808502755915</v>
      </c>
      <c r="O8" s="67">
        <v>7</v>
      </c>
      <c r="P8" s="67">
        <v>8</v>
      </c>
      <c r="Q8" s="67">
        <v>8.322476900239453</v>
      </c>
      <c r="R8" s="67">
        <v>8</v>
      </c>
      <c r="S8" s="68"/>
      <c r="T8" s="67">
        <v>3.679206544700368</v>
      </c>
      <c r="U8" s="67">
        <v>4</v>
      </c>
      <c r="V8" s="67">
        <v>5.786639156890318</v>
      </c>
      <c r="W8" s="67">
        <v>6</v>
      </c>
      <c r="X8" s="67">
        <v>5</v>
      </c>
      <c r="Y8" s="67">
        <v>6.057348722354783</v>
      </c>
      <c r="Z8" s="67">
        <v>6</v>
      </c>
    </row>
    <row r="9" spans="2:26" ht="55.5" customHeight="1">
      <c r="B9" s="95" t="s">
        <v>53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ht="12.75">
      <c r="B10" s="10"/>
    </row>
    <row r="11" ht="12.75">
      <c r="E11" s="15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32" spans="4:13" ht="24.75" customHeight="1">
      <c r="D32" s="27"/>
      <c r="E32" s="31"/>
      <c r="F32" s="31"/>
      <c r="G32" s="31"/>
      <c r="H32" s="31"/>
      <c r="I32" s="31"/>
      <c r="J32" s="31"/>
      <c r="K32" s="31"/>
      <c r="L32" s="31"/>
      <c r="M32" s="31"/>
    </row>
    <row r="33" spans="2:13" s="6" customFormat="1" ht="12.75">
      <c r="B33" s="7"/>
      <c r="D33" s="27"/>
      <c r="E33" s="31"/>
      <c r="F33" s="31"/>
      <c r="G33" s="31"/>
      <c r="H33" s="31"/>
      <c r="I33" s="31"/>
      <c r="J33" s="31"/>
      <c r="K33" s="31"/>
      <c r="L33" s="31"/>
      <c r="M33" s="31"/>
    </row>
    <row r="34" spans="2:13" s="6" customFormat="1" ht="12.75">
      <c r="B34" s="7"/>
      <c r="D34" s="27"/>
      <c r="E34" s="31"/>
      <c r="F34" s="31"/>
      <c r="G34" s="31"/>
      <c r="H34" s="31"/>
      <c r="I34" s="31"/>
      <c r="J34" s="31"/>
      <c r="K34" s="31"/>
      <c r="L34" s="31"/>
      <c r="M34" s="31"/>
    </row>
    <row r="35" spans="2:4" s="6" customFormat="1" ht="12.75">
      <c r="B35" s="7"/>
      <c r="D35" s="27"/>
    </row>
  </sheetData>
  <sheetProtection/>
  <mergeCells count="9">
    <mergeCell ref="B8:C8"/>
    <mergeCell ref="B2:Z2"/>
    <mergeCell ref="B9:Z9"/>
    <mergeCell ref="T3:Z3"/>
    <mergeCell ref="D3:J3"/>
    <mergeCell ref="L3:R3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selection activeCell="Q8" sqref="Q8"/>
    </sheetView>
  </sheetViews>
  <sheetFormatPr defaultColWidth="10.8515625" defaultRowHeight="15"/>
  <cols>
    <col min="1" max="1" width="4.28125" style="2" customWidth="1"/>
    <col min="2" max="2" width="18.140625" style="2" customWidth="1"/>
    <col min="3" max="12" width="8.7109375" style="2" customWidth="1"/>
    <col min="13" max="13" width="8.00390625" style="2" customWidth="1"/>
    <col min="14" max="14" width="10.421875" style="2" customWidth="1"/>
    <col min="15" max="15" width="13.421875" style="2" customWidth="1"/>
    <col min="16" max="16" width="10.421875" style="2" customWidth="1"/>
    <col min="17" max="18" width="10.8515625" style="2" customWidth="1"/>
    <col min="19" max="19" width="4.7109375" style="2" customWidth="1"/>
    <col min="20" max="20" width="10.8515625" style="2" customWidth="1"/>
    <col min="21" max="21" width="23.421875" style="2" customWidth="1"/>
    <col min="22" max="26" width="10.8515625" style="2" customWidth="1"/>
    <col min="27" max="28" width="10.28125" style="2" customWidth="1"/>
    <col min="29" max="16384" width="10.8515625" style="2" customWidth="1"/>
  </cols>
  <sheetData>
    <row r="1" spans="2:15" s="3" customFormat="1" ht="12.75">
      <c r="B1" s="2"/>
      <c r="C1" s="2"/>
      <c r="D1" s="2"/>
      <c r="E1" s="2"/>
      <c r="F1" s="2"/>
      <c r="G1" s="2"/>
      <c r="H1" s="2"/>
      <c r="I1" s="2"/>
      <c r="J1" s="4"/>
      <c r="K1" s="4"/>
      <c r="L1" s="2"/>
      <c r="M1" s="2"/>
      <c r="N1" s="2"/>
      <c r="O1" s="2"/>
    </row>
    <row r="2" spans="2:15" s="3" customFormat="1" ht="22.5" customHeight="1">
      <c r="B2" s="98" t="s">
        <v>54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2"/>
      <c r="N2" s="2"/>
      <c r="O2" s="2"/>
    </row>
    <row r="3" spans="2:15" s="3" customFormat="1" ht="16.5" customHeight="1">
      <c r="B3" s="78" t="s">
        <v>5</v>
      </c>
      <c r="C3" s="73" t="s">
        <v>9</v>
      </c>
      <c r="D3" s="73" t="s">
        <v>10</v>
      </c>
      <c r="E3" s="73" t="s">
        <v>11</v>
      </c>
      <c r="F3" s="73">
        <v>2009</v>
      </c>
      <c r="G3" s="73">
        <v>2010</v>
      </c>
      <c r="H3" s="73">
        <v>2011</v>
      </c>
      <c r="I3" s="73">
        <v>2012</v>
      </c>
      <c r="J3" s="73">
        <v>2013</v>
      </c>
      <c r="K3" s="73">
        <v>2014</v>
      </c>
      <c r="L3" s="73">
        <v>2015</v>
      </c>
      <c r="O3" s="2"/>
    </row>
    <row r="4" spans="2:12" ht="25.5">
      <c r="B4" s="77" t="s">
        <v>6</v>
      </c>
      <c r="C4" s="74"/>
      <c r="D4" s="75">
        <v>2.89950387432078</v>
      </c>
      <c r="E4" s="75">
        <v>2.23784327325252</v>
      </c>
      <c r="F4" s="76">
        <v>1.00384942568528</v>
      </c>
      <c r="G4" s="76">
        <v>1.16742687633568</v>
      </c>
      <c r="H4" s="76">
        <v>0.519848284622559</v>
      </c>
      <c r="I4" s="76">
        <v>0.176032953406367</v>
      </c>
      <c r="J4" s="76">
        <v>0.658590063434749</v>
      </c>
      <c r="K4" s="76">
        <v>0.842808825105173</v>
      </c>
      <c r="L4" s="76">
        <v>0.3</v>
      </c>
    </row>
    <row r="5" spans="2:12" ht="12.75">
      <c r="B5" s="77"/>
      <c r="C5" s="74"/>
      <c r="D5" s="75"/>
      <c r="E5" s="75"/>
      <c r="F5" s="76"/>
      <c r="G5" s="76"/>
      <c r="H5" s="76"/>
      <c r="I5" s="76"/>
      <c r="J5" s="76"/>
      <c r="K5" s="76"/>
      <c r="L5" s="76"/>
    </row>
    <row r="6" spans="2:12" ht="25.5">
      <c r="B6" s="77" t="s">
        <v>13</v>
      </c>
      <c r="C6" s="74"/>
      <c r="D6" s="75"/>
      <c r="E6" s="75"/>
      <c r="F6" s="76">
        <v>3.05799053355704</v>
      </c>
      <c r="G6" s="76">
        <v>3.78695479912799</v>
      </c>
      <c r="H6" s="76">
        <v>3.89772740834277</v>
      </c>
      <c r="I6" s="76">
        <v>2.88783912686409</v>
      </c>
      <c r="J6" s="76">
        <v>2.65580707590067</v>
      </c>
      <c r="K6" s="76">
        <v>4.40561038967018</v>
      </c>
      <c r="L6" s="76">
        <v>3.4</v>
      </c>
    </row>
    <row r="7" spans="2:12" ht="25.5">
      <c r="B7" s="77" t="s">
        <v>14</v>
      </c>
      <c r="C7" s="74"/>
      <c r="D7" s="75"/>
      <c r="E7" s="75"/>
      <c r="F7" s="76">
        <v>-1.94036999527689</v>
      </c>
      <c r="G7" s="76">
        <v>-2.66432929981787</v>
      </c>
      <c r="H7" s="76">
        <v>-4.31183502477871</v>
      </c>
      <c r="I7" s="76">
        <v>-3.49915117199575</v>
      </c>
      <c r="J7" s="76">
        <v>-1.90059918652477</v>
      </c>
      <c r="K7" s="76">
        <v>-3.79085154226179</v>
      </c>
      <c r="L7" s="76">
        <v>-3.5</v>
      </c>
    </row>
    <row r="8" spans="2:12" ht="66" customHeight="1">
      <c r="B8" s="100" t="s">
        <v>55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2:12" ht="12.75">
      <c r="B9" s="11"/>
      <c r="C9" s="12"/>
      <c r="D9" s="13"/>
      <c r="E9" s="13"/>
      <c r="F9" s="14"/>
      <c r="G9" s="14"/>
      <c r="H9" s="14"/>
      <c r="I9" s="14"/>
      <c r="J9" s="14"/>
      <c r="K9" s="14"/>
      <c r="L9" s="14"/>
    </row>
    <row r="10" spans="4:13" ht="12.75">
      <c r="D10" s="32"/>
      <c r="J10" s="10"/>
      <c r="K10" s="10"/>
      <c r="M10" s="7"/>
    </row>
    <row r="11" spans="6:13" ht="12.75">
      <c r="F11" s="25">
        <f>3459*(1-5.9%)</f>
        <v>3254.919</v>
      </c>
      <c r="M11" s="7"/>
    </row>
    <row r="12" ht="12.75">
      <c r="F12" s="25">
        <f>5401*(1-5.9%)</f>
        <v>5082.340999999999</v>
      </c>
    </row>
    <row r="13" spans="6:7" ht="12.75">
      <c r="F13" s="25"/>
      <c r="G13" s="9"/>
    </row>
    <row r="14" ht="12.75">
      <c r="F14" s="25">
        <f>8860*(1-5.9%)</f>
        <v>8337.26</v>
      </c>
    </row>
    <row r="15" ht="12.75">
      <c r="F15" s="25">
        <f>5381*(1-5.9%)</f>
        <v>5063.521</v>
      </c>
    </row>
    <row r="16" ht="12.75">
      <c r="F16" s="25">
        <f>17306*(1-5.9%)</f>
        <v>16284.946</v>
      </c>
    </row>
    <row r="17" ht="12.75">
      <c r="F17" s="26"/>
    </row>
    <row r="18" spans="2:6" ht="12.75">
      <c r="B18" s="72"/>
      <c r="F18" s="25">
        <f>F14+F15+F16</f>
        <v>29685.727</v>
      </c>
    </row>
    <row r="19" spans="2:6" ht="12.75">
      <c r="B19" s="72"/>
      <c r="F19" s="26"/>
    </row>
    <row r="20" ht="12.75">
      <c r="F20" s="26"/>
    </row>
    <row r="21" ht="12.75">
      <c r="F21" s="26" t="s">
        <v>8</v>
      </c>
    </row>
    <row r="22" ht="12.75">
      <c r="F22" s="25">
        <v>-17</v>
      </c>
    </row>
    <row r="23" ht="12.75">
      <c r="F23" s="25">
        <v>197</v>
      </c>
    </row>
    <row r="24" ht="12.75">
      <c r="F24" s="25"/>
    </row>
    <row r="25" ht="12.75">
      <c r="F25" s="25">
        <v>180</v>
      </c>
    </row>
    <row r="26" ht="12.75">
      <c r="F26" s="25">
        <v>76</v>
      </c>
    </row>
    <row r="27" ht="12.75">
      <c r="F27" s="25">
        <v>42</v>
      </c>
    </row>
    <row r="28" ht="12.75">
      <c r="F28" s="26"/>
    </row>
    <row r="29" ht="12.75">
      <c r="F29" s="25">
        <f>F25+F26+F27</f>
        <v>298</v>
      </c>
    </row>
    <row r="32" spans="3:14" ht="24.75" customHeight="1">
      <c r="C32" s="31"/>
      <c r="D32" s="31"/>
      <c r="E32" s="31"/>
      <c r="F32" s="31"/>
      <c r="G32" s="31"/>
      <c r="H32" s="31"/>
      <c r="I32" s="31"/>
      <c r="J32" s="31"/>
      <c r="K32" s="31"/>
      <c r="L32" s="31"/>
      <c r="N32" s="8"/>
    </row>
    <row r="33" spans="3:12" ht="12.75">
      <c r="C33" s="31"/>
      <c r="D33" s="27"/>
      <c r="E33" s="31"/>
      <c r="F33" s="31"/>
      <c r="G33" s="31"/>
      <c r="H33" s="31"/>
      <c r="I33" s="31"/>
      <c r="J33" s="31"/>
      <c r="K33" s="31"/>
      <c r="L33" s="31"/>
    </row>
    <row r="34" spans="3:17" ht="15">
      <c r="C34" s="31"/>
      <c r="D34" s="27"/>
      <c r="E34" s="31"/>
      <c r="F34" s="31"/>
      <c r="G34" s="31"/>
      <c r="H34" s="31"/>
      <c r="I34" s="31"/>
      <c r="J34" s="31"/>
      <c r="K34" s="31"/>
      <c r="L34" s="31"/>
      <c r="O34"/>
      <c r="P34"/>
      <c r="Q34"/>
    </row>
    <row r="35" spans="4:17" ht="15">
      <c r="D35" s="27"/>
      <c r="N35" s="8"/>
      <c r="O35" s="23"/>
      <c r="P35" s="23"/>
      <c r="Q35" s="24"/>
    </row>
    <row r="36" spans="4:17" ht="15">
      <c r="D36" s="27"/>
      <c r="N36" s="8"/>
      <c r="O36" s="19"/>
      <c r="P36" s="19"/>
      <c r="Q36"/>
    </row>
    <row r="38" spans="14:17" ht="15">
      <c r="N38" s="8"/>
      <c r="O38" s="19"/>
      <c r="P38" s="19"/>
      <c r="Q38" s="9"/>
    </row>
  </sheetData>
  <sheetProtection/>
  <mergeCells count="2">
    <mergeCell ref="B2:L2"/>
    <mergeCell ref="B8:L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5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3.57421875" style="0" customWidth="1"/>
    <col min="2" max="2" width="39.00390625" style="0" customWidth="1"/>
    <col min="4" max="4" width="12.00390625" style="0" hidden="1" customWidth="1"/>
    <col min="5" max="6" width="12.00390625" style="0" customWidth="1"/>
    <col min="7" max="7" width="12.00390625" style="0" hidden="1" customWidth="1"/>
    <col min="8" max="10" width="12.00390625" style="0" customWidth="1"/>
  </cols>
  <sheetData>
    <row r="2" spans="2:10" ht="22.5" customHeight="1">
      <c r="B2" s="105" t="s">
        <v>50</v>
      </c>
      <c r="C2" s="105"/>
      <c r="D2" s="105"/>
      <c r="E2" s="105"/>
      <c r="F2" s="105"/>
      <c r="G2" s="105"/>
      <c r="H2" s="105"/>
      <c r="I2" s="105"/>
      <c r="J2" s="105"/>
    </row>
    <row r="3" spans="2:10" ht="18.75" customHeight="1">
      <c r="B3" s="101"/>
      <c r="C3" s="102" t="s">
        <v>34</v>
      </c>
      <c r="D3" s="102" t="s">
        <v>56</v>
      </c>
      <c r="E3" s="102"/>
      <c r="F3" s="102"/>
      <c r="G3" s="102" t="s">
        <v>35</v>
      </c>
      <c r="H3" s="102"/>
      <c r="I3" s="102"/>
      <c r="J3" s="102"/>
    </row>
    <row r="4" spans="2:10" ht="18.75" customHeight="1">
      <c r="B4" s="101"/>
      <c r="C4" s="102"/>
      <c r="D4" s="102"/>
      <c r="E4" s="102"/>
      <c r="F4" s="102"/>
      <c r="G4" s="102"/>
      <c r="H4" s="102"/>
      <c r="I4" s="102"/>
      <c r="J4" s="102"/>
    </row>
    <row r="5" spans="2:10" ht="25.5">
      <c r="B5" s="66"/>
      <c r="C5" s="79"/>
      <c r="D5" s="80" t="s">
        <v>7</v>
      </c>
      <c r="E5" s="80" t="s">
        <v>1</v>
      </c>
      <c r="F5" s="80" t="s">
        <v>44</v>
      </c>
      <c r="G5" s="80" t="s">
        <v>7</v>
      </c>
      <c r="H5" s="80" t="s">
        <v>1</v>
      </c>
      <c r="I5" s="80" t="s">
        <v>44</v>
      </c>
      <c r="J5" s="80" t="s">
        <v>0</v>
      </c>
    </row>
    <row r="6" spans="2:10" ht="31.5" customHeight="1">
      <c r="B6" s="81" t="s">
        <v>36</v>
      </c>
      <c r="C6" s="63">
        <f>D6+G6</f>
        <v>396</v>
      </c>
      <c r="D6" s="63">
        <f>E6+F6</f>
        <v>102</v>
      </c>
      <c r="E6" s="63">
        <v>81</v>
      </c>
      <c r="F6" s="63">
        <v>21</v>
      </c>
      <c r="G6" s="63">
        <f>H6+I6+J6</f>
        <v>294</v>
      </c>
      <c r="H6" s="63">
        <v>210</v>
      </c>
      <c r="I6" s="63">
        <v>62</v>
      </c>
      <c r="J6" s="63">
        <v>22</v>
      </c>
    </row>
    <row r="7" spans="2:10" ht="31.5" customHeight="1">
      <c r="B7" s="81" t="s">
        <v>39</v>
      </c>
      <c r="C7" s="64">
        <v>88.939734</v>
      </c>
      <c r="D7" s="64">
        <v>20.62332328</v>
      </c>
      <c r="E7" s="64">
        <v>20.006912</v>
      </c>
      <c r="F7" s="64">
        <v>23.000909670000002</v>
      </c>
      <c r="G7" s="64">
        <v>112.64134587999999</v>
      </c>
      <c r="H7" s="64">
        <v>79.96211929</v>
      </c>
      <c r="I7" s="64">
        <v>163.14522012</v>
      </c>
      <c r="J7" s="64">
        <v>282.2503178</v>
      </c>
    </row>
    <row r="8" spans="2:10" ht="31.5" customHeight="1">
      <c r="B8" s="81" t="s">
        <v>40</v>
      </c>
      <c r="C8" s="64">
        <v>419.37164764</v>
      </c>
      <c r="D8" s="64">
        <v>86.43386501</v>
      </c>
      <c r="E8" s="64">
        <v>22.19372525</v>
      </c>
      <c r="F8" s="64">
        <v>334.21726122</v>
      </c>
      <c r="G8" s="64">
        <v>534.88067427</v>
      </c>
      <c r="H8" s="64">
        <v>85.83327809000001</v>
      </c>
      <c r="I8" s="64">
        <v>2030.09883472</v>
      </c>
      <c r="J8" s="64">
        <v>607.44554925</v>
      </c>
    </row>
    <row r="9" spans="2:10" ht="31.5" customHeight="1">
      <c r="B9" s="81" t="s">
        <v>41</v>
      </c>
      <c r="C9" s="65">
        <v>0.41</v>
      </c>
      <c r="D9" s="65">
        <v>0.6</v>
      </c>
      <c r="E9" s="65">
        <v>0.75</v>
      </c>
      <c r="F9" s="65">
        <v>0</v>
      </c>
      <c r="G9" s="65">
        <v>0.35</v>
      </c>
      <c r="H9" s="65">
        <v>0.49</v>
      </c>
      <c r="I9" s="65">
        <v>0</v>
      </c>
      <c r="J9" s="65">
        <v>0</v>
      </c>
    </row>
    <row r="10" spans="2:10" ht="31.5" customHeight="1">
      <c r="B10" s="81" t="s">
        <v>38</v>
      </c>
      <c r="C10" s="65">
        <v>0.21</v>
      </c>
      <c r="D10" s="65">
        <v>0.24</v>
      </c>
      <c r="E10" s="65">
        <v>0.9</v>
      </c>
      <c r="F10" s="65">
        <v>0.07</v>
      </c>
      <c r="G10" s="65">
        <v>0.21</v>
      </c>
      <c r="H10" s="65">
        <v>0.93</v>
      </c>
      <c r="I10" s="65">
        <v>0.08</v>
      </c>
      <c r="J10" s="65">
        <v>0.46</v>
      </c>
    </row>
    <row r="11" spans="2:10" ht="38.25">
      <c r="B11" s="81" t="s">
        <v>37</v>
      </c>
      <c r="C11" s="65">
        <v>0.39</v>
      </c>
      <c r="D11" s="65">
        <v>0.1</v>
      </c>
      <c r="E11" s="65">
        <v>0.05</v>
      </c>
      <c r="F11" s="65">
        <v>0.29</v>
      </c>
      <c r="G11" s="65">
        <v>0.49</v>
      </c>
      <c r="H11" s="65">
        <v>0.3</v>
      </c>
      <c r="I11" s="65">
        <v>0.92</v>
      </c>
      <c r="J11" s="65">
        <v>1</v>
      </c>
    </row>
    <row r="12" spans="2:10" ht="114" customHeight="1">
      <c r="B12" s="103" t="s">
        <v>51</v>
      </c>
      <c r="C12" s="104"/>
      <c r="D12" s="104"/>
      <c r="E12" s="104"/>
      <c r="F12" s="104"/>
      <c r="G12" s="104"/>
      <c r="H12" s="104"/>
      <c r="I12" s="104"/>
      <c r="J12" s="104"/>
    </row>
    <row r="13" ht="15">
      <c r="B13" s="27"/>
    </row>
    <row r="14" ht="15">
      <c r="B14" s="62" t="s">
        <v>12</v>
      </c>
    </row>
    <row r="15" ht="15">
      <c r="B15" s="27"/>
    </row>
  </sheetData>
  <sheetProtection/>
  <mergeCells count="6">
    <mergeCell ref="B3:B4"/>
    <mergeCell ref="C3:C4"/>
    <mergeCell ref="G3:J4"/>
    <mergeCell ref="D3:F4"/>
    <mergeCell ref="B12:J12"/>
    <mergeCell ref="B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Mathilde</dc:creator>
  <cp:keywords/>
  <dc:description/>
  <cp:lastModifiedBy>Jeandet Stéphane</cp:lastModifiedBy>
  <cp:lastPrinted>2015-04-20T14:58:23Z</cp:lastPrinted>
  <dcterms:created xsi:type="dcterms:W3CDTF">2006-09-12T15:06:44Z</dcterms:created>
  <dcterms:modified xsi:type="dcterms:W3CDTF">2017-03-20T08:42:20Z</dcterms:modified>
  <cp:category/>
  <cp:version/>
  <cp:contentType/>
  <cp:contentStatus/>
</cp:coreProperties>
</file>