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20" tabRatio="887" activeTab="0"/>
  </bookViews>
  <sheets>
    <sheet name="t01" sheetId="1" r:id="rId1"/>
    <sheet name="t02" sheetId="2" r:id="rId2"/>
    <sheet name="t03" sheetId="3" r:id="rId3"/>
    <sheet name="t04" sheetId="4" r:id="rId4"/>
    <sheet name="t05" sheetId="5" r:id="rId5"/>
    <sheet name="g01" sheetId="6" r:id="rId6"/>
    <sheet name="t06" sheetId="7" r:id="rId7"/>
    <sheet name="t07" sheetId="8" r:id="rId8"/>
    <sheet name="t08" sheetId="9" r:id="rId9"/>
    <sheet name="t09" sheetId="10" r:id="rId10"/>
    <sheet name="t10" sheetId="11" r:id="rId11"/>
    <sheet name="t11" sheetId="12" r:id="rId12"/>
    <sheet name="t12" sheetId="13" r:id="rId13"/>
    <sheet name="t13" sheetId="14" r:id="rId14"/>
    <sheet name="t14" sheetId="15" r:id="rId15"/>
    <sheet name="t15" sheetId="16" r:id="rId16"/>
    <sheet name="t16" sheetId="17" r:id="rId17"/>
    <sheet name="t17" sheetId="18" r:id="rId18"/>
    <sheet name="t18" sheetId="19" r:id="rId19"/>
    <sheet name="t19" sheetId="20" r:id="rId20"/>
    <sheet name="t20" sheetId="21" r:id="rId21"/>
    <sheet name="t21" sheetId="22" r:id="rId22"/>
    <sheet name="t22" sheetId="23" r:id="rId23"/>
    <sheet name="t23" sheetId="24" r:id="rId24"/>
    <sheet name="t24" sheetId="25" r:id="rId25"/>
    <sheet name="t25" sheetId="26" r:id="rId26"/>
  </sheets>
  <externalReferences>
    <externalReference r:id="rId29"/>
    <externalReference r:id="rId30"/>
    <externalReference r:id="rId31"/>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_xlnm.Print_Titles" localSheetId="3">'t04'!$A:$B</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 name="_xlnm.Print_Area" localSheetId="0">'t01'!$A$1:$S$32</definedName>
    <definedName name="_xlnm.Print_Area" localSheetId="1">'t02'!$A$1:$L$58</definedName>
    <definedName name="_xlnm.Print_Area" localSheetId="3">'t04'!$A$3:$X$43</definedName>
    <definedName name="_xlnm.Print_Area" localSheetId="4">'t05'!$A$1:$U$50</definedName>
    <definedName name="_xlnm.Print_Area" localSheetId="8">'t08'!$A$1:$M$15</definedName>
    <definedName name="_xlnm.Print_Area" localSheetId="9">'t09'!$A$1:$N$16</definedName>
    <definedName name="_xlnm.Print_Area" localSheetId="10">'t10'!$A$1:$K$22</definedName>
    <definedName name="_xlnm.Print_Area" localSheetId="13">'t13'!$A$1:$I$21</definedName>
    <definedName name="_xlnm.Print_Area" localSheetId="16">'t16'!$A$1:$I$21</definedName>
    <definedName name="_xlnm.Print_Area" localSheetId="18">'t18'!$A$1:$N$51</definedName>
    <definedName name="_xlnm.Print_Area" localSheetId="20">'t20'!$A$1:$N$260</definedName>
    <definedName name="_xlnm.Print_Area" localSheetId="21">'t21'!$A$1:$K$258</definedName>
  </definedNames>
  <calcPr fullCalcOnLoad="1"/>
</workbook>
</file>

<file path=xl/sharedStrings.xml><?xml version="1.0" encoding="utf-8"?>
<sst xmlns="http://schemas.openxmlformats.org/spreadsheetml/2006/main" count="2381" uniqueCount="529">
  <si>
    <t>REGIME GENERAL</t>
  </si>
  <si>
    <t xml:space="preserve">dont </t>
  </si>
  <si>
    <t>- Métropole</t>
  </si>
  <si>
    <t>- Caisses DOM</t>
  </si>
  <si>
    <t>EXPLOITANTS AGRICOLES</t>
  </si>
  <si>
    <t>SASV</t>
  </si>
  <si>
    <t>SALARIES AGRICOLES</t>
  </si>
  <si>
    <t>ORGANIC (commerçants)</t>
  </si>
  <si>
    <t>CANCAVA (artisans)</t>
  </si>
  <si>
    <t>CAVIMAC (cultes)</t>
  </si>
  <si>
    <t>PROFESSIONS LIBERALES</t>
  </si>
  <si>
    <t xml:space="preserve">REGIMES SPECIAUX : </t>
  </si>
  <si>
    <t xml:space="preserve"> - SNCF</t>
  </si>
  <si>
    <t xml:space="preserve"> - ENIM (marins)</t>
  </si>
  <si>
    <t xml:space="preserve"> - Ouvriers de l'Etat</t>
  </si>
  <si>
    <t xml:space="preserve"> - Collectivités locales</t>
  </si>
  <si>
    <t xml:space="preserve"> - Fonctionnaires</t>
  </si>
  <si>
    <t>TOTAL</t>
  </si>
  <si>
    <t>dont</t>
  </si>
  <si>
    <t>Métropole</t>
  </si>
  <si>
    <t>D.O.M</t>
  </si>
  <si>
    <t>Effectifs au 31 décembre</t>
  </si>
  <si>
    <t>Bénéficiaires de  l'allocation supplémentaire</t>
  </si>
  <si>
    <t>ENSEMBLE</t>
  </si>
  <si>
    <t xml:space="preserve">ANNEES </t>
  </si>
  <si>
    <t>Invalidité</t>
  </si>
  <si>
    <t>(1)</t>
  </si>
  <si>
    <t>NB : Jusqu'en 1993 compris, les effectifs concernant les DOM étaient minorés dans leur estimation.</t>
  </si>
  <si>
    <t>Effectifs</t>
  </si>
  <si>
    <t>%
en colonne</t>
  </si>
  <si>
    <t xml:space="preserve"> </t>
  </si>
  <si>
    <t xml:space="preserve">Effectifs </t>
  </si>
  <si>
    <t xml:space="preserve"> REGIME GENERAL</t>
  </si>
  <si>
    <t xml:space="preserve"> EXPLOITANTS AGRICOLES</t>
  </si>
  <si>
    <t xml:space="preserve"> SALARIES AGRICOLES</t>
  </si>
  <si>
    <t xml:space="preserve"> CAVIMAC (cultes)</t>
  </si>
  <si>
    <t xml:space="preserve"> CAMR</t>
  </si>
  <si>
    <t>ns</t>
  </si>
  <si>
    <t xml:space="preserve"> PROFESSIONS LIBERALES</t>
  </si>
  <si>
    <t xml:space="preserve"> REGIMES SPECIAUX  </t>
  </si>
  <si>
    <t xml:space="preserve"> ENSEMBLE</t>
  </si>
  <si>
    <t>ns : non significatif en raison de la faiblesse des effectifs.</t>
  </si>
  <si>
    <t>- DOM</t>
  </si>
  <si>
    <t>CAMR</t>
  </si>
  <si>
    <t xml:space="preserve">REGIMES SPECIAUX </t>
  </si>
  <si>
    <t>TOTAL VIEILLESSE</t>
  </si>
  <si>
    <t>INVALIDITE</t>
  </si>
  <si>
    <t>nd</t>
  </si>
  <si>
    <t>*</t>
  </si>
  <si>
    <t>REGIMES SPECIAUX</t>
  </si>
  <si>
    <t>TOTAL INVALIDITE</t>
  </si>
  <si>
    <t>TOTAL GENERAL</t>
  </si>
  <si>
    <t>-</t>
  </si>
  <si>
    <t>Date 
d'effet</t>
  </si>
  <si>
    <t>Montants bruts annuels (en euros courants)</t>
  </si>
  <si>
    <t>Taux d'évolution sur un an 
(en %)</t>
  </si>
  <si>
    <t xml:space="preserve">A V T S </t>
  </si>
  <si>
    <t>Minimum vieillesse Personne seule</t>
  </si>
  <si>
    <t>Minimum vieillesse Couple</t>
  </si>
  <si>
    <t>SMIC annuel  (1)  39 heures à partir du 01/01/2000</t>
  </si>
  <si>
    <t>AVTS</t>
  </si>
  <si>
    <t>Taux de reval. pensions CNAV</t>
  </si>
  <si>
    <t xml:space="preserve"> 01/01/1970 </t>
  </si>
  <si>
    <t xml:space="preserve"> 01/01/1971 </t>
  </si>
  <si>
    <t xml:space="preserve"> 01/01/1972 </t>
  </si>
  <si>
    <t xml:space="preserve"> 01/01/1973</t>
  </si>
  <si>
    <t xml:space="preserve"> 01/01/1974 </t>
  </si>
  <si>
    <t xml:space="preserve"> 01/01/1975 </t>
  </si>
  <si>
    <t xml:space="preserve"> 01/01/1976 </t>
  </si>
  <si>
    <t xml:space="preserve"> 01/01/1977 </t>
  </si>
  <si>
    <t xml:space="preserve"> 01/01/1978</t>
  </si>
  <si>
    <t xml:space="preserve"> 01/01/1979 </t>
  </si>
  <si>
    <t xml:space="preserve"> 01/01/1980</t>
  </si>
  <si>
    <t xml:space="preserve"> 01/01/1981 </t>
  </si>
  <si>
    <t xml:space="preserve"> 01/01/1982 </t>
  </si>
  <si>
    <t xml:space="preserve"> 01/01/1983 </t>
  </si>
  <si>
    <t xml:space="preserve"> 01/01/1984 </t>
  </si>
  <si>
    <t xml:space="preserve"> 01/01/1985 </t>
  </si>
  <si>
    <t xml:space="preserve"> 01/01/1986 </t>
  </si>
  <si>
    <t xml:space="preserve"> 01/01/1987 </t>
  </si>
  <si>
    <t xml:space="preserve"> 01/01/1988 </t>
  </si>
  <si>
    <t xml:space="preserve"> 01/01/1989 </t>
  </si>
  <si>
    <t xml:space="preserve"> 01/01/1990 </t>
  </si>
  <si>
    <t xml:space="preserve"> 01/01/1991 </t>
  </si>
  <si>
    <t xml:space="preserve"> 01/01/1992 </t>
  </si>
  <si>
    <t xml:space="preserve"> 01/01/1993 </t>
  </si>
  <si>
    <t xml:space="preserve"> 01/01/1994 </t>
  </si>
  <si>
    <t xml:space="preserve"> 01/01/1995 </t>
  </si>
  <si>
    <t xml:space="preserve"> 01/01/1996 </t>
  </si>
  <si>
    <t xml:space="preserve"> 01/01/1997 </t>
  </si>
  <si>
    <t xml:space="preserve"> 01/01/1998 </t>
  </si>
  <si>
    <t xml:space="preserve"> 01/01/1999 </t>
  </si>
  <si>
    <t xml:space="preserve"> 01/01/2000 </t>
  </si>
  <si>
    <t xml:space="preserve"> 01/01/2001 </t>
  </si>
  <si>
    <t xml:space="preserve"> 01/01/2002 </t>
  </si>
  <si>
    <t>1992.</t>
  </si>
  <si>
    <t xml:space="preserve">  Régimes</t>
  </si>
  <si>
    <t>- % d'évolution sur un an (en euros constants)</t>
  </si>
  <si>
    <t>- % d'évolution depuis 1990 (en euros constants)</t>
  </si>
  <si>
    <t>nd : non disponible.</t>
  </si>
  <si>
    <t xml:space="preserve"> * : non disponible ; inclus dans métropole.</t>
  </si>
  <si>
    <t>(6)</t>
  </si>
  <si>
    <t xml:space="preserve"> 01/01/2003</t>
  </si>
  <si>
    <t>(en millions d'euros courants)</t>
  </si>
  <si>
    <t xml:space="preserve">% évolution </t>
  </si>
  <si>
    <t xml:space="preserve"> 01/01/2004</t>
  </si>
  <si>
    <t xml:space="preserve"> 01/01/2005</t>
  </si>
  <si>
    <t xml:space="preserve">     ns</t>
  </si>
  <si>
    <t>(2)</t>
  </si>
  <si>
    <t xml:space="preserve">                  ns</t>
  </si>
  <si>
    <t xml:space="preserve">            nd</t>
  </si>
  <si>
    <t xml:space="preserve">           nd</t>
  </si>
  <si>
    <t xml:space="preserve"> 01/01/2006</t>
  </si>
  <si>
    <t xml:space="preserve"> 01/01/2007</t>
  </si>
  <si>
    <t>Allocation supplémentaire invalidité (L815-3)</t>
  </si>
  <si>
    <t>RSI- Commerçants (ex-ORGANIC)</t>
  </si>
  <si>
    <t>RSI- Artisans (ex CANCAVA)</t>
  </si>
  <si>
    <t>(4)</t>
  </si>
  <si>
    <t xml:space="preserve"> Bénéficiaires au 31.12.07</t>
  </si>
  <si>
    <t>Allocations permettant d'atteindre le seuil du minimum vieillesse</t>
  </si>
  <si>
    <t xml:space="preserve">Tableau A2 - Evolution, depuis 1960, du nombre de bénéficiaires d'allocations permettant d'atteindre le seuil du minimum vieillesse* </t>
  </si>
  <si>
    <t>Bénéficiaires de l'ASPA</t>
  </si>
  <si>
    <t>Vieillesse (ASV)</t>
  </si>
  <si>
    <t>Bénéficiaires de l'ASV + ASPA</t>
  </si>
  <si>
    <t xml:space="preserve"> Montants au 31.12.07 en millions d'euros</t>
  </si>
  <si>
    <t>SASPA</t>
  </si>
  <si>
    <t xml:space="preserve"> - Régime minier</t>
  </si>
  <si>
    <t>depuis 2006
(sur un an)</t>
  </si>
  <si>
    <t>depuis 2002
(sur cinq ans)</t>
  </si>
  <si>
    <t>depuis 1997
(sur dix ans)</t>
  </si>
  <si>
    <t xml:space="preserve"> SASPA</t>
  </si>
  <si>
    <t xml:space="preserve"> RSI-Commerçants</t>
  </si>
  <si>
    <t xml:space="preserve"> RSI-Artisans</t>
  </si>
  <si>
    <t>ASV</t>
  </si>
  <si>
    <t>presonne seule</t>
  </si>
  <si>
    <t>couple</t>
  </si>
  <si>
    <t>ASPA</t>
  </si>
  <si>
    <t>Seuils du minimum veillesse</t>
  </si>
  <si>
    <t xml:space="preserve">Personne seule </t>
  </si>
  <si>
    <t xml:space="preserve"> Couple</t>
  </si>
  <si>
    <t>Couple</t>
  </si>
  <si>
    <t>Indice évolution : base 100 au 01/01/1970</t>
  </si>
  <si>
    <t>Indice des prix (hors tabac)*</t>
  </si>
  <si>
    <t>Taux de revalorisation des pensions brutes RG</t>
  </si>
  <si>
    <t>Taux d'évolution du salaire moyen brut du privé et semi-privé en euros courants**</t>
  </si>
  <si>
    <t>2000</t>
  </si>
  <si>
    <t>Graphique A1 : Évolutions depuis 1970 du minimum vieillesse, personne seule et couple, des pensions de retraite au régime général et de l’indice des prix</t>
  </si>
  <si>
    <t>Allocation supplémentaire vieillesse                  (ASV - L815-2)</t>
  </si>
  <si>
    <t xml:space="preserve">ASV (L815-2)                                   +                                             ASPA (L815-1) </t>
  </si>
  <si>
    <t>ASPA             (L815-1)</t>
  </si>
  <si>
    <t xml:space="preserve"> Montants au 31.12.07                en millions d'euros</t>
  </si>
  <si>
    <t>Bénéficiaires au 31.12.07</t>
  </si>
  <si>
    <t>(7)</t>
  </si>
  <si>
    <t>n.s</t>
  </si>
  <si>
    <t>(5)</t>
  </si>
  <si>
    <t xml:space="preserve">Allocations permettant d'atteindre l'AVTS,          dîtes de premier étage* (toutes allocations) </t>
  </si>
  <si>
    <t>(8)</t>
  </si>
  <si>
    <t>Tableau B1 - Âge moyen et répartition par âge, sexe et "état matrimonial" des titulaires de l'ASV ou de l'ASPA</t>
  </si>
  <si>
    <t>Situation au 31 décembre 2007</t>
  </si>
  <si>
    <t xml:space="preserve">Isolés </t>
  </si>
  <si>
    <t>En couple*</t>
  </si>
  <si>
    <t>Ensemble</t>
  </si>
  <si>
    <t>Hommes</t>
  </si>
  <si>
    <t>Femmes</t>
  </si>
  <si>
    <t>%</t>
  </si>
  <si>
    <t xml:space="preserve"> 60 à 64 ans</t>
  </si>
  <si>
    <t xml:space="preserve"> 65 à 69 ans</t>
  </si>
  <si>
    <t xml:space="preserve"> 70 à 74 ans</t>
  </si>
  <si>
    <t xml:space="preserve"> 75 à 79 ans</t>
  </si>
  <si>
    <t xml:space="preserve"> 80 à 84 ans</t>
  </si>
  <si>
    <t xml:space="preserve"> 85 à 89 ans</t>
  </si>
  <si>
    <t xml:space="preserve"> 90 ans et plus</t>
  </si>
  <si>
    <t xml:space="preserve"> 65 ans et plus</t>
  </si>
  <si>
    <t xml:space="preserve"> 80 ans et plus</t>
  </si>
  <si>
    <t xml:space="preserve"> Ensemble </t>
  </si>
  <si>
    <t>(Effectifs)</t>
  </si>
  <si>
    <t>Âge moyen               (en années)</t>
  </si>
  <si>
    <t>NB - Les structures par âge sont ici calculées en éliminant des effectifs les personnes dont l'âge est inconnu. Celles-ci représentent 0,2 % de l'ensemble des allocataires.</t>
  </si>
  <si>
    <t>Tableau B2 - Répartition par sexe et "état matrimonial" des titulaires de l'ASV ou de l'ASPA, classés selon l'âge</t>
  </si>
  <si>
    <t>Isolés</t>
  </si>
  <si>
    <t xml:space="preserve"> Ensemble</t>
  </si>
  <si>
    <t>- dont 65 ans et plus</t>
  </si>
  <si>
    <t>Tableau B3 - Part des titulaires de l'ASV ou de l'ASPA dans la population totale par âge</t>
  </si>
  <si>
    <t>Part des allocataires 
parmi la population totale (en %)</t>
  </si>
  <si>
    <t xml:space="preserve"> Ensemble 
 (60 ans et plus)</t>
  </si>
  <si>
    <t xml:space="preserve"> - dont 65 ans et plus</t>
  </si>
  <si>
    <t>Tableau B4 - Comparaison de la part des personnes isolées parmi les titulaires de l'ASV ou de l'ASPA à celle des personnes isolées parmi la population totale, par sexe et âge</t>
  </si>
  <si>
    <t>Part des allocataires isolés 
parmi les allocataires de chaque sexe
(en %)</t>
  </si>
  <si>
    <t>Part des personnes isolées 
parmi la population de chaque sexe
(en %)</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</si>
  <si>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</si>
  <si>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</si>
  <si>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</si>
  <si>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</si>
  <si>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</si>
  <si>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</si>
  <si>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 xml:space="preserve"> Salariés agricoles</t>
  </si>
  <si>
    <t xml:space="preserve"> RSI-Commerçants (ex-ORGANIC)</t>
  </si>
  <si>
    <t xml:space="preserve"> RSI-Artisans(ex- CANCAVA)</t>
  </si>
  <si>
    <t xml:space="preserve"> CAVIMAC (Cultes)</t>
  </si>
  <si>
    <t xml:space="preserve"> SNCF</t>
  </si>
  <si>
    <t xml:space="preserve"> ENIM (Marins)</t>
  </si>
  <si>
    <t xml:space="preserve"> CNRACL (Collectivités locales)</t>
  </si>
  <si>
    <t xml:space="preserve"> Régime minier (ex-CANSSM)</t>
  </si>
  <si>
    <t xml:space="preserve"> FSPOEIE (Ouvriers de l'Etat)</t>
  </si>
  <si>
    <t>Tableau B6a - Montants trimestriels de l'allocation supplémentaire du minimum vieillesse perçue par les allocataires classés par sexe et "état matrimonial"</t>
  </si>
  <si>
    <t>Montant trimestriel de      l'allocation perçue
(en euros)</t>
  </si>
  <si>
    <t xml:space="preserve">Isolés (%) </t>
  </si>
  <si>
    <t xml:space="preserve">Mariés (%) </t>
  </si>
  <si>
    <t>Ensemble (%)</t>
  </si>
  <si>
    <t>Non précisé</t>
  </si>
  <si>
    <t>Moins de 200</t>
  </si>
  <si>
    <t>200 à moins de 499</t>
  </si>
  <si>
    <t>500 à moins de 899</t>
  </si>
  <si>
    <t>900 à moins de 1 098</t>
  </si>
  <si>
    <t>1098*</t>
  </si>
  <si>
    <t xml:space="preserve"> Total</t>
  </si>
  <si>
    <t xml:space="preserve"> (Effectifs)</t>
  </si>
  <si>
    <t xml:space="preserve"> Montant moyen</t>
  </si>
  <si>
    <t xml:space="preserve"> Montant médian</t>
  </si>
  <si>
    <t>* 1 098 euros par trimestre correspond au montant maximum ("taux plein") que peut percevoir une personne isolée ou une personne d'un couple ne bénéficiant que d'une seule allocation.</t>
  </si>
  <si>
    <t>Tableau B6b - Montants trimestriels de l'ASPA perçue par les allocataires classés par sexe et "état matrimonial"</t>
  </si>
  <si>
    <t xml:space="preserve">En couple* (%) </t>
  </si>
  <si>
    <t>200 à moins de 500</t>
  </si>
  <si>
    <t>500 à moins de 700</t>
  </si>
  <si>
    <t>700 à moins de 1 100</t>
  </si>
  <si>
    <t>1 100 à moins de 1 400</t>
  </si>
  <si>
    <t>1 400 à moins de 1 800</t>
  </si>
  <si>
    <t>1 800 à moins de 1 864</t>
  </si>
  <si>
    <t>1864**</t>
  </si>
  <si>
    <t>** 1 864 euros par trimestre correspond au montant maximum ("taux plein") que peut percevoir une personne isolée ou une personne d'un couple ne bénéficiant que d'une seule allocation.</t>
  </si>
  <si>
    <t>Tableau B7 - Proportion d'allocataires percevant l'ASV ou l'ASPA à taux plein* selon le régime</t>
  </si>
  <si>
    <t>Ensemble des allocataires</t>
  </si>
  <si>
    <t>dont allocataires isolés</t>
  </si>
  <si>
    <t>Part de taux plein 
(en %)</t>
  </si>
  <si>
    <t xml:space="preserve"> 'RSI-Artisans(ex- CANCAVA)</t>
  </si>
  <si>
    <t>* taux plein signifie montant maximum de l'allocation (ASV ou ASPA) que peut percevoir une personne isolée ou une personne d'un couple ne bénéficiant que d'une seule allocation.</t>
  </si>
  <si>
    <t>Tableau B8 - Répartition par âge, sexe des titulaires des allocation de 1er étage du minimum vieillesse L814-2 ou L814-1</t>
  </si>
  <si>
    <t>Tableau B9 - Répartition par sexe des titulaires des allocations de 1er étage du minimum vieillesse L814-2 ou L814-1, classés selon l'âge</t>
  </si>
  <si>
    <t>Tableau B10 - Structure par sexe et critère de résidence des titulaires des allocations de 1er étage du minimum vieillesse L814-2 ou L814-1, classés selon le régime</t>
  </si>
  <si>
    <t>Part des non-résidents parmi les allocataires
(en %)</t>
  </si>
  <si>
    <t xml:space="preserve">Tableau B11 - Montants trimestriels des allocations de 1er étage du minimum vieillesse L814-2 ou L814-1 perçues par les allocataires classés par sexe </t>
  </si>
  <si>
    <t>Montant trimestriel de l'allocation perçue
(en euros)</t>
  </si>
  <si>
    <t xml:space="preserve"> moins de 100</t>
  </si>
  <si>
    <t>100 à moins de 199</t>
  </si>
  <si>
    <t>200 à moins de 299</t>
  </si>
  <si>
    <t>300 à moins de 399</t>
  </si>
  <si>
    <t>400 à moins de 499</t>
  </si>
  <si>
    <t>500 à moins de 599</t>
  </si>
  <si>
    <t>600 à moins de 699</t>
  </si>
  <si>
    <t>700 à moins de 766</t>
  </si>
  <si>
    <t>Taux plein : 766</t>
  </si>
  <si>
    <t xml:space="preserve"> Effectifs</t>
  </si>
  <si>
    <t>Montant moyen</t>
  </si>
  <si>
    <t>Montant médian</t>
  </si>
  <si>
    <t>AGE</t>
  </si>
  <si>
    <t>CNAVTS</t>
  </si>
  <si>
    <t>MSA             Salariés</t>
  </si>
  <si>
    <t>CNRACL</t>
  </si>
  <si>
    <t>FSPOEIE</t>
  </si>
  <si>
    <t xml:space="preserve">RSI-Com-merçants </t>
  </si>
  <si>
    <t xml:space="preserve">RSI-Artisans </t>
  </si>
  <si>
    <t>SNCF</t>
  </si>
  <si>
    <t>ENIM</t>
  </si>
  <si>
    <t>Régime minier</t>
  </si>
  <si>
    <t>CAVIMAC</t>
  </si>
  <si>
    <t>Salariés</t>
  </si>
  <si>
    <t>Non ventilables</t>
  </si>
  <si>
    <t>Moins de 65 ans</t>
  </si>
  <si>
    <t>De 65 à 69 ans</t>
  </si>
  <si>
    <t>De 70 à 74 ans</t>
  </si>
  <si>
    <t>De 75 à 79 ans</t>
  </si>
  <si>
    <t>De 80 à 84 ans</t>
  </si>
  <si>
    <t>De 85 à 89 ans</t>
  </si>
  <si>
    <t>De 90 à 94 ans</t>
  </si>
  <si>
    <t>95 ans et plus</t>
  </si>
  <si>
    <t>Total</t>
  </si>
  <si>
    <t>Âge moyen</t>
  </si>
  <si>
    <t>Allocataires femmes</t>
  </si>
  <si>
    <t>Allocataires hommes</t>
  </si>
  <si>
    <t>Ensemble des allocataires mariés</t>
  </si>
  <si>
    <t>Allocataires mariées femmes</t>
  </si>
  <si>
    <t>Allocataires mariés hommes</t>
  </si>
  <si>
    <t>Ensemble des allocataires isolés</t>
  </si>
  <si>
    <t>Allocataires isolées femmes</t>
  </si>
  <si>
    <t>Allocataires isolés hommes</t>
  </si>
  <si>
    <t>RSI-Commerçants</t>
  </si>
  <si>
    <t>RSI-Artisans</t>
  </si>
  <si>
    <t>Non ventilés</t>
  </si>
  <si>
    <t>DOM</t>
  </si>
  <si>
    <t>Etranger</t>
  </si>
  <si>
    <t>Paris (75)</t>
  </si>
  <si>
    <t>Seine et Marne (77)</t>
  </si>
  <si>
    <t>Yvelines (78)</t>
  </si>
  <si>
    <t>Essonne (91)</t>
  </si>
  <si>
    <t>Hauts de Seine (92)</t>
  </si>
  <si>
    <t>Seine Saint Denis (93)</t>
  </si>
  <si>
    <t>Val de Marne (94)</t>
  </si>
  <si>
    <t>Val d'Oise (95)</t>
  </si>
  <si>
    <t>21 - CHAMPAGNE-ARDENNE</t>
  </si>
  <si>
    <t>Ardennes (08)</t>
  </si>
  <si>
    <t>Aube (10)</t>
  </si>
  <si>
    <t>Marne (51)</t>
  </si>
  <si>
    <t>Haute Marne (52)</t>
  </si>
  <si>
    <t>* jusqu'en 2006, la MSA transmettait pour ce tableau le département de la caisse "verseuse" et non le département de résidence de la personne; depuis 2007, la MSA fournit, comme le faisaient déjà les autres caisses, une ventilation selon le département de</t>
  </si>
  <si>
    <t>22 - PICARDIE</t>
  </si>
  <si>
    <t>Aisne (02)</t>
  </si>
  <si>
    <t>Oise (60)</t>
  </si>
  <si>
    <t>Somme (80)</t>
  </si>
  <si>
    <t>23 - HAUTE-NORMANDIE</t>
  </si>
  <si>
    <t>Eure (27)</t>
  </si>
  <si>
    <t>Seine Maritime (76)</t>
  </si>
  <si>
    <t>24 - CENTRE</t>
  </si>
  <si>
    <t>Cher (18)</t>
  </si>
  <si>
    <t>Eure et Loir (28)</t>
  </si>
  <si>
    <t>Indre (36)</t>
  </si>
  <si>
    <t>Indre et Loire (37)</t>
  </si>
  <si>
    <t>Loire et Cher (41)</t>
  </si>
  <si>
    <t>Loiret (45)</t>
  </si>
  <si>
    <t>25 - BASSE-NORMANDIE</t>
  </si>
  <si>
    <t>Clavados (14)</t>
  </si>
  <si>
    <t>Manche (50)</t>
  </si>
  <si>
    <t>Orne (61)</t>
  </si>
  <si>
    <t>26 - BOURGOGNE</t>
  </si>
  <si>
    <t>Côte d'Or (21)</t>
  </si>
  <si>
    <t>Nièvre (58)</t>
  </si>
  <si>
    <t>Saône et Loire (71)</t>
  </si>
  <si>
    <t>Yonne (89)</t>
  </si>
  <si>
    <t>31 - NORD - PAS-DE-CALAIS</t>
  </si>
  <si>
    <t>Nord (59)</t>
  </si>
  <si>
    <t>Pas de Calais (62)</t>
  </si>
  <si>
    <t>41 - LORRAINE</t>
  </si>
  <si>
    <t>Meurthe et Moselle (54)</t>
  </si>
  <si>
    <t>Meuse (55)</t>
  </si>
  <si>
    <t>Moselle (57)</t>
  </si>
  <si>
    <t>Vosges (88)</t>
  </si>
  <si>
    <t>42 - ALSACE</t>
  </si>
  <si>
    <t>Bas Rhin (67)</t>
  </si>
  <si>
    <t>Haut Rhin (68)</t>
  </si>
  <si>
    <t>43 - FRANCHE-COMTE</t>
  </si>
  <si>
    <t>Doubs (25)</t>
  </si>
  <si>
    <t>Jura (39)</t>
  </si>
  <si>
    <t>Haute Saône (70)</t>
  </si>
  <si>
    <t>Territoire de Belfort (90)</t>
  </si>
  <si>
    <t>52 - PAYS-DE-LA-LOIRE</t>
  </si>
  <si>
    <t>Loire Atlantique (44)</t>
  </si>
  <si>
    <t>Maine et Loire (49)</t>
  </si>
  <si>
    <t>Mayenne (53)</t>
  </si>
  <si>
    <t>Sarthe (72)</t>
  </si>
  <si>
    <t>Vendée (85)</t>
  </si>
  <si>
    <t>53 - BRETAGNE</t>
  </si>
  <si>
    <t>Côtes d'Armor (22)</t>
  </si>
  <si>
    <t>Finistère (29)</t>
  </si>
  <si>
    <t>Ille et Vilaine (35)</t>
  </si>
  <si>
    <t>Morbihan (56)</t>
  </si>
  <si>
    <t>54 - POITOU-CHARENTES</t>
  </si>
  <si>
    <t>Charente (16)</t>
  </si>
  <si>
    <t>Charente Maritime (17)</t>
  </si>
  <si>
    <t>Deux Sèvres (79)</t>
  </si>
  <si>
    <t>Vienne (86)</t>
  </si>
  <si>
    <t>72 - AQUITAINE</t>
  </si>
  <si>
    <t>Dordogne (24)</t>
  </si>
  <si>
    <t>Gironde (33)</t>
  </si>
  <si>
    <t>Landes (40)</t>
  </si>
  <si>
    <t>Lot et Garonne (47)</t>
  </si>
  <si>
    <t>Pyrénées Atlantiques (64)</t>
  </si>
  <si>
    <t>73 - MIDI-PYRENEES</t>
  </si>
  <si>
    <t>Ariège (09)</t>
  </si>
  <si>
    <t>Aveyron (12)</t>
  </si>
  <si>
    <t>Haute Garonne (31)</t>
  </si>
  <si>
    <t>Gers (32)</t>
  </si>
  <si>
    <t>Lot (46)</t>
  </si>
  <si>
    <t>Hautes Pyrénées (65)</t>
  </si>
  <si>
    <t>Tarn (81)</t>
  </si>
  <si>
    <t>Tarn et Garonne (82)</t>
  </si>
  <si>
    <t>74 - LIMOUSIN</t>
  </si>
  <si>
    <t>Corrèze (19)</t>
  </si>
  <si>
    <t>Creuse (23)</t>
  </si>
  <si>
    <t>Haute Vienne (87)</t>
  </si>
  <si>
    <t>82 - RHONE-ALPES</t>
  </si>
  <si>
    <t>Ain (01)</t>
  </si>
  <si>
    <t>Ardèche (07)</t>
  </si>
  <si>
    <t>Drôme (26)</t>
  </si>
  <si>
    <t>Isère (38)</t>
  </si>
  <si>
    <t>Loire (42)</t>
  </si>
  <si>
    <t>Rhône (69)</t>
  </si>
  <si>
    <t>Savoie (73)</t>
  </si>
  <si>
    <t>Haute Savoie (74)</t>
  </si>
  <si>
    <t>83 - AUVERGNE</t>
  </si>
  <si>
    <t>Allier (03)</t>
  </si>
  <si>
    <t>Cantal (15)</t>
  </si>
  <si>
    <t>Haute Loire (43)</t>
  </si>
  <si>
    <t>Puy de Dôme (63)</t>
  </si>
  <si>
    <t>91 - LANGUEDOC-ROUSSILLON</t>
  </si>
  <si>
    <t>Aud e (11)</t>
  </si>
  <si>
    <t>Gard (30)</t>
  </si>
  <si>
    <t>Hérault (34)</t>
  </si>
  <si>
    <t>Lozère (48)</t>
  </si>
  <si>
    <t>Pyrénées orientales (66)</t>
  </si>
  <si>
    <t>93 - PROVENCE-ALPES-COTE D'AZUR</t>
  </si>
  <si>
    <t>Alpes de Haute Provence (04)</t>
  </si>
  <si>
    <t>Hautes Alpes (05)</t>
  </si>
  <si>
    <t>Alpes Maritimes (06)</t>
  </si>
  <si>
    <t>Bouche du Rhône (13)</t>
  </si>
  <si>
    <t>Var (83)</t>
  </si>
  <si>
    <t>Vaucluse (84)</t>
  </si>
  <si>
    <t>94 - CORSE</t>
  </si>
  <si>
    <t>Corse (20)</t>
  </si>
  <si>
    <t>===========</t>
  </si>
  <si>
    <t>=============</t>
  </si>
  <si>
    <t>==============</t>
  </si>
  <si>
    <t>Sources : Enquête Drees sur le minimum vieillesse, Caisse des dépôts et consignations, CNAMTS, Fonds de Solidarité Vieillesse.</t>
  </si>
  <si>
    <t xml:space="preserve">(1) Estimation. </t>
  </si>
  <si>
    <t>(2) Les effectifs 2006 relevant du régime général ont été revus à la baisse par la Cnam.</t>
  </si>
  <si>
    <r>
      <t xml:space="preserve">(1) </t>
    </r>
    <r>
      <rPr>
        <sz val="8"/>
        <rFont val="Arial"/>
        <family val="2"/>
      </rPr>
      <t>Changement de méthode d'estimation des effectifs du SASPA en alignement avec celle utilisée pour fournir les effectifs au FSV. Avant 2007, étaient inclus dans les données Drees les allocataires touchant 0 euro en décembre. Ce changement n'impacte pas significativement l'évolution des allocataires SASPA.</t>
    </r>
  </si>
  <si>
    <t>VIEILLESSE (ASV et ASPA)</t>
  </si>
  <si>
    <t>Sources :Enquête Drees sur le minimum vieillesse, Caisse des dépôts et consignations, CNAMTS, Fonds de Solidarité Vieillesse.</t>
  </si>
  <si>
    <t>Tableau A5 (suite) - Evolution depuis 1970 des montants des allocations vieillesse (AVTS, ASV, ASPA), des seuils du minimum vieillesse (personne seule et couple) et taux d'évolution annuels de ces montants comparés avec ceux de l'Indice des prix (IPC) et ceux des revalorisation des pensions du régime général</t>
  </si>
  <si>
    <t>(1) L’indice des prix avant 1980 est y compris tabac faute de donnée disponible. A noter que jusqu’au début des années 90, l’indice des prix y.c. tabac diffère très peu de l’indice des prix hors tabac.</t>
  </si>
  <si>
    <t>* L’indice des prix avant 1980 est y compris tabac faute de donnée disponible. A noter que jusqu’au début des années 90, l’indice des prix y.c. tabac diffère très peu de l’indice des prix hors tabac.</t>
  </si>
  <si>
    <t>** Salaire moyen par tête : rapport des séries des comptes nationaux (Insee) des salaires versés par les branches marchandes (salaires nets + cotisations salariales, hors cotisations patronales) et de l’emploi, tous secteurs institutionnels y compris les entreprises financières.</t>
  </si>
  <si>
    <t>Note de lecture : parmi les allocataires de l'ASV ou de l'ASPA de sexe masculin et âgés de 60 à 64 ans,  58,7 % sont isolés (célibataires, veufs ou divorcés). Parmi l'ensemble des hommes du même âge,  22,1 % sont isolés.</t>
  </si>
  <si>
    <t>NB - Les structures par montant d'allocation sont ici calculées en éliminant des effectifs les personnes dont le montant est inconnu. Celles-ci représentent 0,01 % de l'ensemble des allocataires.</t>
  </si>
  <si>
    <t>NB - Les structures par montant d'allocation sont ici calculées en éliminant des effectifs les personnes dont le montant est inconnu. Celles-ci représentent 0,02 % de l'ensemble des allocataires.</t>
  </si>
  <si>
    <t>dont femmes</t>
  </si>
  <si>
    <t>dont isolés</t>
  </si>
  <si>
    <t>dont femmes isolées</t>
  </si>
  <si>
    <t>dont femmes isolées                  / ensemble</t>
  </si>
  <si>
    <t>Nombre d'allocataires rapporté à la population âgées de 60 ans et plus (en %)</t>
  </si>
  <si>
    <t>Ensemble des</t>
  </si>
  <si>
    <t>% de femmes</t>
  </si>
  <si>
    <t>% d'isolés</t>
  </si>
  <si>
    <t>allocataires</t>
  </si>
  <si>
    <t>/ ensemble</t>
  </si>
  <si>
    <t xml:space="preserve">DOM </t>
  </si>
  <si>
    <t xml:space="preserve">11 - ILE DE FRANCE </t>
  </si>
  <si>
    <t>(2)  Pour le régime général (CNAVTS) et les exploitants agricoles (MSA Non salariés), il n'est pas tenu compte des allocataires qui relèvent des caisses d'outre mer (environ 69 000).</t>
  </si>
  <si>
    <t>Tableau C4 (suite) - Structure par sexe et état matrimonial des titulaires de l'ASV ou de l'ASPA au 31 décembre 2007 et rapport des effectifs d'allocataires à l'ensemble des effectifs âgés de 60 ans et plus, par département et région de résidence</t>
  </si>
  <si>
    <t>Tableau C4 (suite) - Structure par sexe et état matrimonial des titulaires de l'allocation supplémentaire du minimum vieillesse et rapport des effectifs d'allocataires à l'ensemble des effectifs âgés de 60 ans et plus, par département et région de résiden</t>
  </si>
  <si>
    <t>31 - NORD-PAS-DE-CALAIS</t>
  </si>
  <si>
    <t>Tableau C4 (suite) - Structure par sexe et état matrimonial des titulaires de l'allocation supplémentaire du minimum vieillesse et rapport des effectifs d'allocataires à l'ensemble des effectifs âgés de 60 ans et plus, par département et région par départ</t>
  </si>
  <si>
    <t>Tableau C4 (fin) - Structure par sexe et état matrimonial des titulaires de l'allocation supplémentaire du minimum vieillesse et rapport des effectifs d'allocataires à l'ensemble des effectifs âgés de 60 ans et plus, par département et région par départem</t>
  </si>
  <si>
    <t>Aude (11)</t>
  </si>
  <si>
    <t>=====================</t>
  </si>
  <si>
    <t>MSA Exploitants</t>
  </si>
  <si>
    <t xml:space="preserve">RSI-Commerçants </t>
  </si>
  <si>
    <t>MONTANT</t>
  </si>
  <si>
    <t>MSA</t>
  </si>
  <si>
    <t>(en euros)</t>
  </si>
  <si>
    <t>NON VENTILE</t>
  </si>
  <si>
    <t>( 0, moins de 100)</t>
  </si>
  <si>
    <t>( 100, moins de 200)</t>
  </si>
  <si>
    <t>( 200, moins de 300)</t>
  </si>
  <si>
    <t>( 300, moins de 400)</t>
  </si>
  <si>
    <t>( 400, moins de 500)</t>
  </si>
  <si>
    <t>( 500, moins de 600)</t>
  </si>
  <si>
    <t>( 600, moins de 700)</t>
  </si>
  <si>
    <t>( 700, moins de 800)</t>
  </si>
  <si>
    <t>( 800, moins de 900)</t>
  </si>
  <si>
    <t>( 900, moins de 1000)</t>
  </si>
  <si>
    <t>( 1000, moins de 1 098)</t>
  </si>
  <si>
    <t>1 098*</t>
  </si>
  <si>
    <t>Montant moyen trimestriel</t>
  </si>
  <si>
    <t>Montant médian trimestriel</t>
  </si>
  <si>
    <t>*1 098 euros par trimestre correspond au montant maximum ("taux plein") que peut percevoir une personne isolée ou une personne d'un couple ne bénéficiant que d'une seule allocation.</t>
  </si>
  <si>
    <t xml:space="preserve"> versée au 4ième trimestre 2007- Allocataires femmes</t>
  </si>
  <si>
    <t>( 1000, moins de 1100)</t>
  </si>
  <si>
    <t>( 1100, moins de 1200)</t>
  </si>
  <si>
    <t>( 1200, moins de 1300)</t>
  </si>
  <si>
    <t>( 1300, moins de 1400)</t>
  </si>
  <si>
    <t>( 1400, moins de 1500)</t>
  </si>
  <si>
    <t>( 1500, moins de 1600)</t>
  </si>
  <si>
    <t>( 1600, moins de 1700)</t>
  </si>
  <si>
    <t>( 1700, moins de 1800)</t>
  </si>
  <si>
    <t>( 1800, moins de 1864)</t>
  </si>
  <si>
    <t>1 864*</t>
  </si>
  <si>
    <t>*1 864 euros par trimestre correspond au montant maximum ("taux plein") que peut percevoir une personne isolée ou une personne d'un couple ne bénéficiant que d'une seule allocation.</t>
  </si>
  <si>
    <t>N.B. - Les structures par âge sont ici calculées en éliminant des effectifs les personnes dont l'âge est inconnu.  Celles-ci représentent 0,1 % de l'ensemble des allocataires.</t>
  </si>
  <si>
    <t>Tableau C8 - Nombre de titulaires isolés de l'ASPA par régime, sexe et montant de l'ASPA versée au 4ième trimestre 2007</t>
  </si>
  <si>
    <t>Tableau C8 (suite) - Nombre de titulaires isolés de l'ASPA par régime, sexe et montant de l'ASPA versée au 4ième trimestre 2007</t>
  </si>
  <si>
    <t>Tableau C8 (fin) - Nombre de titulaires isolés de l'ASPA par régime, sexe et montant de l'ASPA versée au 4ième trimestre 2007</t>
  </si>
  <si>
    <t>Tableau C7 - Nombre de titulaires de l'ASPA par régime, sexe et montant de l'ASPA versée au 4ième trimestre 2007</t>
  </si>
  <si>
    <t>Tableau C7(fin)  - Nombre de titulaires de l'ASPA par régime, sexe et montant de l'ASPA versée au 4ième trimestre 2007</t>
  </si>
  <si>
    <t>Tableau C6 - Nombre de titulaires isolés de l'allocation supplémentaire du minimum vieillesse par régime, sexe et montant de l'allocation supplémentaire versée au 4ième trimestre 2007</t>
  </si>
  <si>
    <t>Tableau C6 (suite) - Nombre de titulaires isolés de l'allocation supplémentaire du minimum vieillesse par régime, sexe et montant de l'allocation supplémentaire versée au 4ième trimestre 2007</t>
  </si>
  <si>
    <t>Tableau C6 (fin) - Nombre de titulaires isolés de l'allocation supplémentaire du minimum vieillesse par régime, sexe et montant de l'allocation supplémentaire versée au 4ième trimestre 2007</t>
  </si>
  <si>
    <t>Tableau C5 - Nombre de titulaires de l'allocation supplémentaire du minimum vieillesse par régime, sexe et montant de l'allocation supplémentaire versée au 4ième trimestre 2007</t>
  </si>
  <si>
    <t>Tableau C5 (suite) - Nombre de titulaires de l'allocation supplémentaire du minimum vieillesse par régime, sexe et montant de l'allocation supplémentaire versée au 4ième trimestre 2007</t>
  </si>
  <si>
    <t>Tableau C5 (fin) Nombre de titulaires de l'allocation supplémentaire du minimum vieillesse par régime, sexe et montant de l'allocation supplémentaire</t>
  </si>
  <si>
    <t>Tableau C3 - Nombre de titulaires de l'ASV ou de l'ASPA au 31 décembre 2007 selon le régime, le département et la région de résidence</t>
  </si>
  <si>
    <t>Tableau C3 (suite) - Nombre de titulaires de l'ASV ou de l'ASPA au 31 décembre 2007 selon le régime, le département et la région de résidence</t>
  </si>
  <si>
    <t>Tableau C3 (fin) - Nombre de titulaires de l'ASV ou de l'ASPA au 31 décembre 2007 selon le régime, le département et la région de résidence</t>
  </si>
  <si>
    <t>Tableau C2 - Nombre de titulaires de l'ASV ou de l'ASPA au 31 décembre 2007 par régime, âge, état matrimonial et sexe</t>
  </si>
  <si>
    <t>Tableau C1 - Nombre de titulaires de l'ASV ou de l'ASPA au 31 décembre 2007 par régime, âge et sexe</t>
  </si>
  <si>
    <r>
      <t>Indice des prix</t>
    </r>
    <r>
      <rPr>
        <b/>
        <vertAlign val="superscript"/>
        <sz val="8"/>
        <rFont val="Arial"/>
        <family val="2"/>
      </rPr>
      <t xml:space="preserve"> (1)</t>
    </r>
  </si>
  <si>
    <t xml:space="preserve">Tableau C4 - Structure par sexe et état matrimonial des titulaires de l'ASV ou de l'ASPA au 31 décembre 2007 et rapport des effectifs d'allocataires à l'ensemble des effectifs âgés de 60 ans et plus, par département </t>
  </si>
  <si>
    <r>
      <t xml:space="preserve">DOM, étranger et non ventilés </t>
    </r>
    <r>
      <rPr>
        <b/>
        <vertAlign val="superscript"/>
        <sz val="8"/>
        <rFont val="Arial"/>
        <family val="2"/>
      </rPr>
      <t>(2)</t>
    </r>
  </si>
  <si>
    <r>
      <t xml:space="preserve">CAMR </t>
    </r>
    <r>
      <rPr>
        <vertAlign val="superscript"/>
        <sz val="8"/>
        <rFont val="Arial"/>
        <family val="2"/>
      </rPr>
      <t>(1)</t>
    </r>
  </si>
  <si>
    <r>
      <t xml:space="preserve"> - Autres </t>
    </r>
    <r>
      <rPr>
        <vertAlign val="superscript"/>
        <sz val="8"/>
        <rFont val="Arial"/>
        <family val="2"/>
      </rPr>
      <t>(2)</t>
    </r>
  </si>
  <si>
    <r>
      <t xml:space="preserve">TOTAL Champ enquête Drees </t>
    </r>
    <r>
      <rPr>
        <b/>
        <vertAlign val="superscript"/>
        <sz val="8"/>
        <rFont val="Arial"/>
        <family val="2"/>
      </rPr>
      <t>(3)</t>
    </r>
  </si>
  <si>
    <r>
      <t>(1)</t>
    </r>
    <r>
      <rPr>
        <sz val="8"/>
        <rFont val="Arial"/>
        <family val="2"/>
      </rPr>
      <t xml:space="preserve"> La CAMR était la caisse de retraite des agents des chemins de fer secondaires et des tramways. Elle a été intégrée à la CNAV début </t>
    </r>
  </si>
  <si>
    <r>
      <t xml:space="preserve">(3) </t>
    </r>
    <r>
      <rPr>
        <sz val="8"/>
        <rFont val="Arial"/>
        <family val="2"/>
      </rPr>
      <t>Le champ de l'enquête Drees concerne uniquement les bénéficiaires des 12 principaux organismes prestataires de la métropole (11 caisses de retraites +  le SASPA). Les tableaux B et C de ce document portent exclusivement sur ce champ.</t>
    </r>
  </si>
  <si>
    <r>
      <t>(4)</t>
    </r>
    <r>
      <rPr>
        <sz val="8"/>
        <rFont val="Arial"/>
        <family val="2"/>
      </rPr>
      <t xml:space="preserve"> Hors champ de l'enquête DREES. Les effectifs DOM sont ici les effectifs gérés par les caisses des DOM. Les données MSA sont provisoires.</t>
    </r>
  </si>
  <si>
    <r>
      <t xml:space="preserve">(6) </t>
    </r>
    <r>
      <rPr>
        <sz val="8"/>
        <rFont val="Arial"/>
        <family val="2"/>
      </rPr>
      <t xml:space="preserve">Hors champ de l'enquête DREES. </t>
    </r>
  </si>
  <si>
    <r>
      <t xml:space="preserve">(8) </t>
    </r>
    <r>
      <rPr>
        <sz val="8"/>
        <rFont val="Arial"/>
        <family val="2"/>
      </rPr>
      <t>Il n'est pas possible de distinguer les montants versés aux DOM de ceux versés en Métropole.</t>
    </r>
  </si>
  <si>
    <t>Tableau A1 - Les allocations du minimumvieillesse au 31/12/07 : effectifs bénéficiaires et montants versés par régime</t>
  </si>
  <si>
    <t>Tableau A3 - Évolution depuis 1993 des effectifs de bénéficiaires de l'ASV ou de l'ASPA répartis par régime</t>
  </si>
  <si>
    <t>Tableau A5 - Évolution depuis 1970 des montants des allocations vieillesse (AVTS, ASV, ASPA), des seuils du minimum vieillesse (personne seule et couple) et taux d'évolution annuels de ces montants comparés avec ceux de l'Indice des prix (IPC) et ceux des revalorisation des pensions du régime général</t>
  </si>
  <si>
    <t>Sources : Enquête Drees sur le minimum vieillesse.</t>
  </si>
  <si>
    <t>Sources :  Enquête Drees sur le minimum vieillesse.</t>
  </si>
  <si>
    <t xml:space="preserve">Sources : Enquête Drees sur le minimum vieillesse. </t>
  </si>
  <si>
    <t>ÂGE</t>
  </si>
  <si>
    <t xml:space="preserve">Sources :  Enquête Drees sur le minimum vieillesse. </t>
  </si>
  <si>
    <t>Sources :  enquête Drees sur le minimum vieillesse.</t>
  </si>
  <si>
    <r>
      <t xml:space="preserve">DOM, Etrangers et non ventilés </t>
    </r>
    <r>
      <rPr>
        <b/>
        <vertAlign val="superscript"/>
        <sz val="8"/>
        <rFont val="Arial"/>
        <family val="2"/>
      </rPr>
      <t>(1)</t>
    </r>
  </si>
  <si>
    <r>
      <t xml:space="preserve">* </t>
    </r>
    <r>
      <rPr>
        <sz val="8"/>
        <rFont val="Arial"/>
        <family val="2"/>
      </rPr>
      <t xml:space="preserve">majoration de pension (L814-2), allocation spéciale vieillesse (L814-1), allocation aux vieux travailleurs salariés (AVTS),
allocation aux vieux travailleurs non salariés (AVTNS), allocation de vieillesse agricole (exploitants agricoles AVTNS),
allocation de vieillesse des professions libérales,  Secours viager, allocation aux mères de famille. </t>
    </r>
  </si>
  <si>
    <r>
      <t>(2)</t>
    </r>
    <r>
      <rPr>
        <sz val="8"/>
        <rFont val="Arial"/>
        <family val="2"/>
      </rPr>
      <t xml:space="preserve"> RATP, EDF-GDF, SEITA, CRPCEN, Opéra de Paris.</t>
    </r>
  </si>
  <si>
    <r>
      <t>(5)</t>
    </r>
    <r>
      <rPr>
        <sz val="8"/>
        <rFont val="Arial"/>
        <family val="2"/>
      </rPr>
      <t xml:space="preserve"> Changement de méthode d'estimation des effectifs en 2007.  </t>
    </r>
  </si>
  <si>
    <r>
      <t xml:space="preserve">(7) </t>
    </r>
    <r>
      <rPr>
        <sz val="8"/>
        <rFont val="Arial"/>
        <family val="2"/>
      </rPr>
      <t>seule une partie des effectifs ont été communiqués dans le cadre de l'enquête Drees.</t>
    </r>
  </si>
  <si>
    <t>* ASV plus ASPA depuis 2007.</t>
  </si>
  <si>
    <r>
      <t xml:space="preserve">(2) </t>
    </r>
    <r>
      <rPr>
        <sz val="8"/>
        <rFont val="Arial"/>
        <family val="2"/>
      </rPr>
      <t>Changement de méthode d'estimation des effectifs du RSI-artisans en 2007 en alignement avec celle utilisée pour fournir les effectifs au FSV. Les effectifs sont estimés à partir d'une base de données plus récente. À méthodologie constante, l'évolution entre 2007 et 2006 aurait été de -8,7%.Elle n'impacte pas significativement l'évolution d'ensemble du stock entre 2006 et 2007. L'évolution sur 5 ans aurait été de -40 % et de -64,5% sur 10 ans.</t>
    </r>
  </si>
  <si>
    <t xml:space="preserve">Tableau A4 - Évolution depuis 1990 des dépenses pour les allocations vieillesse ( ASV et ASPA) et pour l'allocation supplémentaire invalidité (ASI) réparties par régime </t>
  </si>
  <si>
    <t>Sources : Enquête Drees sur le minimum vieillesse,Cnav, Insee.</t>
  </si>
  <si>
    <t>* pour les allocataires de l'ASV le couple est définit au regard du statut matrimonial légal exclusivement, c'est-à-dire si les personnes sont mariées. Pour les allocataires de l'ASPA la notion de couple est élargie aux couples pacsés ou vivant en concubinage.</t>
  </si>
  <si>
    <r>
      <t>Sources :  Enquête Drees sur le minimum vieillesse  sur le minimum vieillesse et projections démographiques en France métropolitaine de l'INSEE au 1</t>
    </r>
    <r>
      <rPr>
        <vertAlign val="superscript"/>
        <sz val="8"/>
        <rFont val="Arial"/>
        <family val="2"/>
      </rPr>
      <t>er</t>
    </r>
    <r>
      <rPr>
        <sz val="8"/>
        <rFont val="Arial"/>
        <family val="2"/>
      </rPr>
      <t xml:space="preserve"> janvier 2008.</t>
    </r>
  </si>
  <si>
    <t>Sources :  Enquête Drees sur le minimum vieillesse et estimations Drees des situations matrimoniales à partir des estimations matrimoniales Insee au 1er janvier 2007 et des projections de population France métropolitaine de l'Insee au 1er janvier 2008.</t>
  </si>
  <si>
    <t>* Pour les allocataires de l'ASPA la notion de couple est élargie aux couples pacsés ou vivant en concubinage.</t>
  </si>
  <si>
    <t>(1) Les 15 162 allocataires de la CNAVTS et de la MSA relèvent bien d'une caisse de métropole bien qu'ils résident dans les DOM. C'est en effet la caisse qui a effectué la liquidation qui verse la pension et les allocations. En cas de changement de résidence.</t>
  </si>
  <si>
    <t>Tableau C4 (suite) - Structure par sexe et état matrimonial des titulaires de l'allocation supplémentaire du minimum vieillesse et rapport des effectifs d'allocataires à l'ensemble des effectifs âgés de 60 ans et plus, par département et région de résidence</t>
  </si>
  <si>
    <t>(1)  Projection Insee au 01/01/08 de la population des 60 ans ou plus , par sexe et département, métropole uniquement, élaborée suivant le scénario I du modèle OMPHALE.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</si>
</sst>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000"/>
    <numFmt numFmtId="176" formatCode="#,##0.0"/>
    <numFmt numFmtId="177" formatCode="0.000"/>
    <numFmt numFmtId="178" formatCode="0.00000"/>
    <numFmt numFmtId="179" formatCode="_-* #,##0.0\ _F_-;\-* #,##0.0\ _F_-;_-* &quot;-&quot;??\ _F_-;_-@_-"/>
    <numFmt numFmtId="180" formatCode="_-* #,##0\ _F_-;\-* #,##0\ _F_-;_-* &quot;-&quot;??\ _F_-;_-@_-"/>
    <numFmt numFmtId="181" formatCode="#,##0.000"/>
    <numFmt numFmtId="182" formatCode="#,##0.0000"/>
    <numFmt numFmtId="183" formatCode="#,##0.00000"/>
    <numFmt numFmtId="184" formatCode="#,##0_ ;\-#,##0\ "/>
    <numFmt numFmtId="185" formatCode="0.000000"/>
    <numFmt numFmtId="186" formatCode="0.0000000"/>
    <numFmt numFmtId="187" formatCode="_-* #,##0.0\ &quot;F&quot;_-;\-* #,##0.0\ &quot;F&quot;_-;_-* &quot;-&quot;?\ &quot;F&quot;_-;_-@_-"/>
    <numFmt numFmtId="188" formatCode="#,##0.0_ ;\-#,##0.0\ "/>
    <numFmt numFmtId="189" formatCode="0.00000000"/>
    <numFmt numFmtId="190" formatCode="0,\(*)"/>
    <numFmt numFmtId="191" formatCode="#,##0.000000"/>
    <numFmt numFmtId="192" formatCode="0.0000000000000"/>
    <numFmt numFmtId="193" formatCode="_-* #,##0.00\ [$€-1]_-;\-* #,##0.00\ [$€-1]_-;_-* &quot;-&quot;??\ [$€-1]_-"/>
    <numFmt numFmtId="194" formatCode="0.0%"/>
    <numFmt numFmtId="195" formatCode="0.000%"/>
    <numFmt numFmtId="196" formatCode="0.00&quot; € &quot;"/>
    <numFmt numFmtId="197" formatCode="&quot;Vrai&quot;;&quot;Vrai&quot;;&quot;Faux&quot;"/>
    <numFmt numFmtId="198" formatCode="&quot;Actif&quot;;&quot;Actif&quot;;&quot;Inactif&quot;"/>
    <numFmt numFmtId="199" formatCode="0.0000%"/>
    <numFmt numFmtId="200" formatCode="_-* #,##0.0\ &quot;€&quot;_-;\-* #,##0.0\ &quot;€&quot;_-;_-* &quot;-&quot;??\ &quot;€&quot;_-;_-@_-"/>
    <numFmt numFmtId="201" formatCode="_-* #,##0\ &quot;€&quot;_-;\-* #,##0\ &quot;€&quot;_-;_-* &quot;-&quot;??\ &quot;€&quot;_-;_-@_-"/>
    <numFmt numFmtId="202" formatCode="mmm\-yyyy"/>
    <numFmt numFmtId="203" formatCode="0.0&quot; &quot;%"/>
    <numFmt numFmtId="204" formatCode="0&quot; &quot;%"/>
    <numFmt numFmtId="205" formatCode="0.00000%"/>
    <numFmt numFmtId="206" formatCode="0.000000%"/>
    <numFmt numFmtId="207" formatCode="0.0000000%"/>
    <numFmt numFmtId="208" formatCode="0.00000000%"/>
    <numFmt numFmtId="209" formatCode="0.0&quot; &quot;%&quot;  &quot;"/>
    <numFmt numFmtId="210" formatCode="0.0000000000"/>
    <numFmt numFmtId="211" formatCode="#\ #,#00"/>
    <numFmt numFmtId="212" formatCode="#.0\ ##00"/>
    <numFmt numFmtId="213" formatCode="#0\ #,#00"/>
  </numFmts>
  <fonts count="62">
    <font>
      <sz val="10"/>
      <name val="Times New Roman"/>
      <family val="0"/>
    </font>
    <font>
      <b/>
      <sz val="8"/>
      <name val="Times New Roman"/>
      <family val="1"/>
    </font>
    <font>
      <b/>
      <sz val="12"/>
      <name val="Univers Condensed"/>
      <family val="2"/>
    </font>
    <font>
      <sz val="10"/>
      <name val="Arial"/>
      <family val="0"/>
    </font>
    <font>
      <sz val="8"/>
      <name val="Arial"/>
      <family val="0"/>
    </font>
    <font>
      <u val="single"/>
      <sz val="10"/>
      <color indexed="12"/>
      <name val="Times New Roman"/>
      <family val="0"/>
    </font>
    <font>
      <u val="single"/>
      <sz val="10"/>
      <color indexed="36"/>
      <name val="Times New Roman"/>
      <family val="0"/>
    </font>
    <font>
      <sz val="8"/>
      <name val="Times New Roman"/>
      <family val="0"/>
    </font>
    <font>
      <b/>
      <sz val="8"/>
      <name val="Arial"/>
      <family val="2"/>
    </font>
    <font>
      <vertAlign val="superscript"/>
      <sz val="8"/>
      <name val="Arial"/>
      <family val="2"/>
    </font>
    <font>
      <b/>
      <vertAlign val="superscript"/>
      <sz val="8"/>
      <name val="Arial"/>
      <family val="2"/>
    </font>
    <font>
      <i/>
      <sz val="8"/>
      <name val="Arial"/>
      <family val="2"/>
    </font>
    <font>
      <b/>
      <i/>
      <sz val="8"/>
      <name val="Arial"/>
      <family val="2"/>
    </font>
    <font>
      <i/>
      <sz val="8"/>
      <name val="Times New Roman"/>
      <family val="1"/>
    </font>
    <font>
      <i/>
      <sz val="8"/>
      <name val="Univers Condensed"/>
      <family val="2"/>
    </font>
    <font>
      <u val="single"/>
      <sz val="8"/>
      <name val="Arial"/>
      <family val="2"/>
    </font>
    <font>
      <b/>
      <sz val="8"/>
      <color indexed="8"/>
      <name val="Arial"/>
      <family val="2"/>
    </font>
    <font>
      <i/>
      <sz val="8"/>
      <color indexed="8"/>
      <name val="Arial"/>
      <family val="2"/>
    </font>
    <font>
      <sz val="8"/>
      <color indexed="8"/>
      <name val="Arial"/>
      <family val="2"/>
    </font>
    <font>
      <i/>
      <vertAlign val="superscript"/>
      <sz val="8"/>
      <name val="Arial"/>
      <family val="2"/>
    </font>
    <font>
      <b/>
      <sz val="8"/>
      <color indexed="63"/>
      <name val="Arial"/>
      <family val="2"/>
    </font>
    <font>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5"/>
      <color indexed="8"/>
      <name val="Arial"/>
      <family val="0"/>
    </font>
    <font>
      <sz val="3.25"/>
      <color indexed="8"/>
      <name val="Arial"/>
      <family val="0"/>
    </font>
    <font>
      <sz val="9.2"/>
      <color indexed="8"/>
      <name val="Arial"/>
      <family val="0"/>
    </font>
    <font>
      <sz val="10.25"/>
      <color indexed="8"/>
      <name val="Arial"/>
      <family val="0"/>
    </font>
    <font>
      <sz val="8.75"/>
      <color indexed="8"/>
      <name val="Arial"/>
      <family val="0"/>
    </font>
    <font>
      <sz val="10.5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thin"/>
    </border>
    <border>
      <left style="hair"/>
      <right>
        <color indexed="63"/>
      </right>
      <top style="hair"/>
      <bottom style="hair"/>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color indexed="63"/>
      </left>
      <right style="thin"/>
      <top>
        <color indexed="63"/>
      </top>
      <bottom style="hair"/>
    </border>
    <border>
      <left style="hair"/>
      <right style="hair"/>
      <top>
        <color indexed="63"/>
      </top>
      <bottom style="hair"/>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
      <left style="hair"/>
      <right style="hair"/>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color indexed="63"/>
      </top>
      <bottom style="thin"/>
    </border>
    <border>
      <left style="hair"/>
      <right style="hair"/>
      <top>
        <color indexed="63"/>
      </top>
      <bottom style="thin"/>
    </border>
    <border>
      <left style="hair"/>
      <right style="hair"/>
      <top style="thin"/>
      <bottom>
        <color indexed="63"/>
      </bottom>
    </border>
    <border>
      <left style="thin"/>
      <right>
        <color indexed="63"/>
      </right>
      <top style="hair"/>
      <bottom style="hair"/>
    </border>
    <border>
      <left style="thin"/>
      <right style="hair"/>
      <top style="hair"/>
      <bottom style="hair"/>
    </border>
    <border>
      <left style="hair"/>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thin"/>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thin"/>
      <right style="hair"/>
      <top style="hair"/>
      <bottom>
        <color indexed="63"/>
      </bottom>
    </border>
    <border>
      <left style="thin"/>
      <right style="hair"/>
      <top>
        <color indexed="63"/>
      </top>
      <bottom style="hair"/>
    </border>
    <border>
      <left style="medium"/>
      <right>
        <color indexed="63"/>
      </right>
      <top style="hair"/>
      <bottom>
        <color indexed="63"/>
      </bottom>
    </border>
    <border>
      <left style="thin"/>
      <right style="thin"/>
      <top style="hair"/>
      <bottom>
        <color indexed="63"/>
      </bottom>
    </border>
    <border>
      <left style="hair"/>
      <right style="thin"/>
      <top style="hair"/>
      <bottom style="thin"/>
    </border>
    <border>
      <left style="thin"/>
      <right style="hair"/>
      <top style="hair"/>
      <bottom style="thin"/>
    </border>
    <border>
      <left style="hair"/>
      <right style="thin"/>
      <top style="thin"/>
      <bottom style="hair"/>
    </border>
    <border>
      <left style="thin"/>
      <right style="hair"/>
      <top style="thin"/>
      <bottom style="hair"/>
    </border>
    <border>
      <left style="hair"/>
      <right style="hair"/>
      <top style="hair"/>
      <bottom style="thin"/>
    </border>
    <border>
      <left style="hair"/>
      <right style="hair"/>
      <top style="thin"/>
      <bottom style="hair"/>
    </border>
    <border>
      <left style="thin"/>
      <right>
        <color indexed="63"/>
      </right>
      <top style="thin"/>
      <bottom style="thin"/>
    </border>
    <border>
      <left>
        <color indexed="63"/>
      </left>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thin"/>
      <top style="hair"/>
      <bottom style="hair"/>
    </border>
    <border>
      <left style="thin"/>
      <right style="thin"/>
      <top style="hair"/>
      <bottom style="hair"/>
    </border>
    <border>
      <left style="thin"/>
      <right style="thin"/>
      <top>
        <color indexed="63"/>
      </top>
      <bottom style="thin"/>
    </border>
    <border>
      <left style="thin"/>
      <right style="thin"/>
      <top style="thin"/>
      <bottom style="thin"/>
    </border>
    <border>
      <left style="thin"/>
      <right style="thin"/>
      <top>
        <color indexed="63"/>
      </top>
      <bottom style="hair"/>
    </border>
    <border>
      <left style="thin"/>
      <right style="hair"/>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193" fontId="3" fillId="0" borderId="0" applyFont="0" applyFill="0" applyBorder="0" applyAlignment="0" applyProtection="0"/>
    <xf numFmtId="0" fontId="51"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 fillId="0" borderId="0">
      <alignment horizontal="center" vertical="center" wrapText="1"/>
      <protection/>
    </xf>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927">
    <xf numFmtId="0" fontId="0" fillId="0" borderId="0" xfId="0" applyAlignment="1">
      <alignment/>
    </xf>
    <xf numFmtId="3" fontId="4" fillId="33" borderId="0" xfId="0" applyNumberFormat="1" applyFont="1" applyFill="1" applyAlignment="1">
      <alignment/>
    </xf>
    <xf numFmtId="0" fontId="4" fillId="33" borderId="0" xfId="0" applyFont="1" applyFill="1" applyAlignment="1">
      <alignment/>
    </xf>
    <xf numFmtId="174" fontId="4" fillId="33" borderId="0" xfId="0" applyNumberFormat="1" applyFont="1" applyFill="1" applyAlignment="1">
      <alignment/>
    </xf>
    <xf numFmtId="194" fontId="4" fillId="33" borderId="0" xfId="57" applyNumberFormat="1" applyFont="1" applyFill="1" applyAlignment="1">
      <alignment/>
    </xf>
    <xf numFmtId="0" fontId="4" fillId="33" borderId="0" xfId="55" applyFont="1" applyFill="1" applyAlignment="1">
      <alignment vertical="center"/>
      <protection/>
    </xf>
    <xf numFmtId="0" fontId="4" fillId="33" borderId="0" xfId="55" applyFont="1" applyFill="1">
      <alignment/>
      <protection/>
    </xf>
    <xf numFmtId="3" fontId="4" fillId="33" borderId="0" xfId="55" applyNumberFormat="1" applyFont="1" applyFill="1" applyBorder="1" applyAlignment="1">
      <alignment horizontal="center"/>
      <protection/>
    </xf>
    <xf numFmtId="3" fontId="4" fillId="33" borderId="0" xfId="55" applyNumberFormat="1" applyFont="1" applyFill="1" applyBorder="1" applyAlignment="1">
      <alignment horizontal="center" vertical="center"/>
      <protection/>
    </xf>
    <xf numFmtId="176" fontId="4" fillId="33" borderId="0" xfId="55" applyNumberFormat="1" applyFont="1" applyFill="1" applyBorder="1" applyAlignment="1">
      <alignment horizontal="center"/>
      <protection/>
    </xf>
    <xf numFmtId="3" fontId="4" fillId="33" borderId="0" xfId="55" applyNumberFormat="1" applyFont="1" applyFill="1" applyBorder="1" applyAlignment="1">
      <alignment horizontal="center" vertical="center" wrapText="1"/>
      <protection/>
    </xf>
    <xf numFmtId="176" fontId="4" fillId="33" borderId="0" xfId="55" applyNumberFormat="1" applyFont="1" applyFill="1" applyBorder="1" applyAlignment="1">
      <alignment horizontal="center" vertical="center" wrapText="1"/>
      <protection/>
    </xf>
    <xf numFmtId="176" fontId="4" fillId="33" borderId="0" xfId="55" applyNumberFormat="1" applyFont="1" applyFill="1" applyBorder="1" applyAlignment="1">
      <alignment horizontal="center" vertical="center"/>
      <protection/>
    </xf>
    <xf numFmtId="3" fontId="4" fillId="33" borderId="0" xfId="55" applyNumberFormat="1" applyFont="1" applyFill="1">
      <alignment/>
      <protection/>
    </xf>
    <xf numFmtId="0" fontId="8" fillId="33" borderId="0" xfId="55" applyFont="1" applyFill="1" applyAlignment="1">
      <alignment horizontal="center"/>
      <protection/>
    </xf>
    <xf numFmtId="0" fontId="8" fillId="33" borderId="0" xfId="55" applyFont="1" applyFill="1">
      <alignment/>
      <protection/>
    </xf>
    <xf numFmtId="176" fontId="4" fillId="33" borderId="0" xfId="55" applyNumberFormat="1" applyFont="1" applyFill="1">
      <alignment/>
      <protection/>
    </xf>
    <xf numFmtId="176" fontId="8" fillId="33" borderId="0" xfId="55" applyNumberFormat="1" applyFont="1" applyFill="1" applyAlignment="1">
      <alignment horizontal="center"/>
      <protection/>
    </xf>
    <xf numFmtId="3" fontId="8" fillId="33" borderId="0" xfId="55" applyNumberFormat="1" applyFont="1" applyFill="1">
      <alignment/>
      <protection/>
    </xf>
    <xf numFmtId="176" fontId="8" fillId="33" borderId="0" xfId="55" applyNumberFormat="1" applyFont="1" applyFill="1">
      <alignment/>
      <protection/>
    </xf>
    <xf numFmtId="3" fontId="4" fillId="33" borderId="0" xfId="55" applyNumberFormat="1" applyFont="1" applyFill="1" applyBorder="1">
      <alignment/>
      <protection/>
    </xf>
    <xf numFmtId="176" fontId="4" fillId="33" borderId="0" xfId="55" applyNumberFormat="1" applyFont="1" applyFill="1" applyBorder="1">
      <alignment/>
      <protection/>
    </xf>
    <xf numFmtId="3" fontId="4" fillId="33" borderId="0" xfId="55" applyNumberFormat="1" applyFont="1" applyFill="1" applyAlignment="1" quotePrefix="1">
      <alignment horizontal="left"/>
      <protection/>
    </xf>
    <xf numFmtId="0" fontId="8" fillId="33" borderId="0" xfId="55" applyFont="1" applyFill="1" applyAlignment="1">
      <alignment vertical="top"/>
      <protection/>
    </xf>
    <xf numFmtId="1" fontId="8" fillId="33" borderId="0" xfId="55" applyNumberFormat="1" applyFont="1" applyFill="1" applyAlignment="1">
      <alignment vertical="top" wrapText="1"/>
      <protection/>
    </xf>
    <xf numFmtId="0" fontId="8" fillId="33" borderId="0" xfId="55" applyFont="1" applyFill="1" applyAlignment="1">
      <alignment vertical="top" wrapText="1"/>
      <protection/>
    </xf>
    <xf numFmtId="0" fontId="4" fillId="33" borderId="0" xfId="55" applyFont="1" applyFill="1" applyBorder="1">
      <alignment/>
      <protection/>
    </xf>
    <xf numFmtId="0" fontId="4" fillId="33" borderId="0" xfId="55" applyFont="1" applyFill="1" applyAlignment="1">
      <alignment/>
      <protection/>
    </xf>
    <xf numFmtId="0" fontId="4" fillId="33" borderId="0" xfId="55" applyFont="1" applyFill="1" applyAlignment="1">
      <alignment horizontal="right"/>
      <protection/>
    </xf>
    <xf numFmtId="3" fontId="4" fillId="33" borderId="0" xfId="55" applyNumberFormat="1" applyFont="1" applyFill="1" applyAlignment="1">
      <alignment vertical="center"/>
      <protection/>
    </xf>
    <xf numFmtId="0" fontId="8" fillId="33" borderId="0" xfId="55" applyFont="1" applyFill="1" applyBorder="1" applyAlignment="1">
      <alignment vertical="top"/>
      <protection/>
    </xf>
    <xf numFmtId="1" fontId="8" fillId="33" borderId="0" xfId="55" applyNumberFormat="1" applyFont="1" applyFill="1" applyBorder="1" applyAlignment="1">
      <alignment vertical="top" wrapText="1"/>
      <protection/>
    </xf>
    <xf numFmtId="0" fontId="8" fillId="33" borderId="0" xfId="55" applyFont="1" applyFill="1" applyBorder="1" applyAlignment="1">
      <alignment vertical="top" wrapText="1"/>
      <protection/>
    </xf>
    <xf numFmtId="0" fontId="4" fillId="33" borderId="0" xfId="55" applyFont="1" applyFill="1" applyAlignment="1">
      <alignment vertical="center" wrapText="1"/>
      <protection/>
    </xf>
    <xf numFmtId="0" fontId="4" fillId="33" borderId="0" xfId="0" applyFont="1" applyFill="1" applyAlignment="1">
      <alignment horizontal="center" vertical="top"/>
    </xf>
    <xf numFmtId="0" fontId="4" fillId="33" borderId="0" xfId="0" applyFont="1" applyFill="1" applyAlignment="1">
      <alignment horizontal="center" vertical="top" textRotation="180"/>
    </xf>
    <xf numFmtId="0" fontId="4" fillId="33" borderId="0" xfId="0" applyFont="1" applyFill="1" applyBorder="1" applyAlignment="1">
      <alignment/>
    </xf>
    <xf numFmtId="0" fontId="4" fillId="33" borderId="0" xfId="0" applyFont="1" applyFill="1" applyBorder="1" applyAlignment="1">
      <alignment/>
    </xf>
    <xf numFmtId="174" fontId="4" fillId="33" borderId="0" xfId="0" applyNumberFormat="1" applyFont="1" applyFill="1" applyBorder="1" applyAlignment="1">
      <alignment/>
    </xf>
    <xf numFmtId="0" fontId="4" fillId="33" borderId="0" xfId="0" applyFont="1" applyFill="1" applyBorder="1" applyAlignment="1">
      <alignment vertical="center"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wrapText="1"/>
    </xf>
    <xf numFmtId="0" fontId="4" fillId="33" borderId="0" xfId="0" applyFont="1" applyFill="1" applyBorder="1" applyAlignment="1">
      <alignment horizontal="center" vertical="top" wrapText="1"/>
    </xf>
    <xf numFmtId="0" fontId="8" fillId="33" borderId="12"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13" xfId="0" applyFont="1" applyFill="1" applyBorder="1" applyAlignment="1">
      <alignment horizontal="center" vertical="center" wrapText="1"/>
    </xf>
    <xf numFmtId="174" fontId="8" fillId="33" borderId="14" xfId="0" applyNumberFormat="1" applyFont="1" applyFill="1" applyBorder="1" applyAlignment="1">
      <alignment horizontal="center" vertical="center" wrapText="1"/>
    </xf>
    <xf numFmtId="174" fontId="8" fillId="33" borderId="15" xfId="0" applyNumberFormat="1" applyFont="1" applyFill="1" applyBorder="1" applyAlignment="1">
      <alignment horizontal="center" vertical="center" wrapText="1"/>
    </xf>
    <xf numFmtId="174" fontId="8" fillId="33" borderId="16" xfId="0" applyNumberFormat="1" applyFont="1" applyFill="1" applyBorder="1" applyAlignment="1">
      <alignment horizontal="center" vertical="center" wrapText="1"/>
    </xf>
    <xf numFmtId="0" fontId="8" fillId="33" borderId="17" xfId="0" applyFont="1" applyFill="1" applyBorder="1" applyAlignment="1">
      <alignment horizontal="center" vertical="top" wrapText="1"/>
    </xf>
    <xf numFmtId="0" fontId="8" fillId="33" borderId="18" xfId="0" applyFont="1" applyFill="1" applyBorder="1" applyAlignment="1">
      <alignment horizontal="center" vertical="top" wrapText="1"/>
    </xf>
    <xf numFmtId="174" fontId="8" fillId="33" borderId="19" xfId="0" applyNumberFormat="1" applyFont="1" applyFill="1" applyBorder="1" applyAlignment="1">
      <alignment horizontal="center" vertical="center" wrapText="1"/>
    </xf>
    <xf numFmtId="0" fontId="4" fillId="33" borderId="0" xfId="0" applyFont="1" applyFill="1" applyBorder="1" applyAlignment="1">
      <alignment vertical="top" wrapText="1"/>
    </xf>
    <xf numFmtId="0" fontId="4" fillId="33" borderId="20" xfId="0" applyFont="1" applyFill="1" applyBorder="1" applyAlignment="1">
      <alignment/>
    </xf>
    <xf numFmtId="176" fontId="4" fillId="33" borderId="20" xfId="0" applyNumberFormat="1" applyFont="1" applyFill="1" applyBorder="1" applyAlignment="1">
      <alignment/>
    </xf>
    <xf numFmtId="176" fontId="4" fillId="33" borderId="21" xfId="0" applyNumberFormat="1" applyFont="1" applyFill="1" applyBorder="1" applyAlignment="1">
      <alignment/>
    </xf>
    <xf numFmtId="176" fontId="4" fillId="33" borderId="0" xfId="0" applyNumberFormat="1" applyFont="1" applyFill="1" applyBorder="1" applyAlignment="1">
      <alignment/>
    </xf>
    <xf numFmtId="176" fontId="4" fillId="33" borderId="20" xfId="0" applyNumberFormat="1" applyFont="1" applyFill="1" applyBorder="1" applyAlignment="1">
      <alignment horizontal="center"/>
    </xf>
    <xf numFmtId="176" fontId="4" fillId="33" borderId="21" xfId="0" applyNumberFormat="1" applyFont="1" applyFill="1" applyBorder="1" applyAlignment="1">
      <alignment horizontal="center"/>
    </xf>
    <xf numFmtId="174" fontId="4" fillId="33" borderId="22" xfId="0" applyNumberFormat="1" applyFont="1" applyFill="1" applyBorder="1" applyAlignment="1">
      <alignment horizontal="right"/>
    </xf>
    <xf numFmtId="174" fontId="4" fillId="33" borderId="0" xfId="0" applyNumberFormat="1" applyFont="1" applyFill="1" applyBorder="1" applyAlignment="1">
      <alignment horizontal="right"/>
    </xf>
    <xf numFmtId="174" fontId="4" fillId="33" borderId="23" xfId="0" applyNumberFormat="1" applyFont="1" applyFill="1" applyBorder="1" applyAlignment="1">
      <alignment horizontal="right"/>
    </xf>
    <xf numFmtId="174" fontId="4" fillId="33" borderId="24" xfId="0" applyNumberFormat="1" applyFont="1" applyFill="1" applyBorder="1" applyAlignment="1">
      <alignment horizontal="right"/>
    </xf>
    <xf numFmtId="174" fontId="4" fillId="33" borderId="21" xfId="0" applyNumberFormat="1" applyFont="1" applyFill="1" applyBorder="1" applyAlignment="1">
      <alignment horizontal="right"/>
    </xf>
    <xf numFmtId="0" fontId="4" fillId="33" borderId="0" xfId="0" applyFont="1" applyFill="1" applyAlignment="1">
      <alignment/>
    </xf>
    <xf numFmtId="174" fontId="11" fillId="33" borderId="0" xfId="0" applyNumberFormat="1" applyFont="1" applyFill="1" applyBorder="1" applyAlignment="1">
      <alignment/>
    </xf>
    <xf numFmtId="174" fontId="4" fillId="33" borderId="24" xfId="0" applyNumberFormat="1" applyFont="1" applyFill="1" applyBorder="1" applyAlignment="1">
      <alignment/>
    </xf>
    <xf numFmtId="174" fontId="4" fillId="33" borderId="20" xfId="0" applyNumberFormat="1" applyFont="1" applyFill="1" applyBorder="1" applyAlignment="1">
      <alignment/>
    </xf>
    <xf numFmtId="174" fontId="4" fillId="33" borderId="21" xfId="0" applyNumberFormat="1" applyFont="1" applyFill="1" applyBorder="1" applyAlignment="1">
      <alignment/>
    </xf>
    <xf numFmtId="0" fontId="4" fillId="33" borderId="15" xfId="0" applyFont="1" applyFill="1" applyBorder="1" applyAlignment="1">
      <alignment/>
    </xf>
    <xf numFmtId="176" fontId="4" fillId="33" borderId="15" xfId="0" applyNumberFormat="1" applyFont="1" applyFill="1" applyBorder="1" applyAlignment="1">
      <alignment/>
    </xf>
    <xf numFmtId="176" fontId="4" fillId="33" borderId="16" xfId="0" applyNumberFormat="1" applyFont="1" applyFill="1" applyBorder="1" applyAlignment="1">
      <alignment/>
    </xf>
    <xf numFmtId="176" fontId="4" fillId="33" borderId="14" xfId="0" applyNumberFormat="1" applyFont="1" applyFill="1" applyBorder="1" applyAlignment="1">
      <alignment/>
    </xf>
    <xf numFmtId="176" fontId="4" fillId="33" borderId="15" xfId="0" applyNumberFormat="1" applyFont="1" applyFill="1" applyBorder="1" applyAlignment="1">
      <alignment horizontal="center"/>
    </xf>
    <xf numFmtId="176" fontId="4" fillId="33" borderId="16" xfId="0" applyNumberFormat="1" applyFont="1" applyFill="1" applyBorder="1" applyAlignment="1">
      <alignment horizontal="center"/>
    </xf>
    <xf numFmtId="174" fontId="4" fillId="33" borderId="14" xfId="0" applyNumberFormat="1" applyFont="1" applyFill="1" applyBorder="1" applyAlignment="1">
      <alignment/>
    </xf>
    <xf numFmtId="0" fontId="4" fillId="33" borderId="25" xfId="0" applyFont="1" applyFill="1" applyBorder="1" applyAlignment="1">
      <alignment/>
    </xf>
    <xf numFmtId="0" fontId="4" fillId="33" borderId="14" xfId="0" applyFont="1" applyFill="1" applyBorder="1" applyAlignment="1">
      <alignment/>
    </xf>
    <xf numFmtId="174" fontId="4" fillId="33" borderId="26" xfId="0" applyNumberFormat="1" applyFont="1" applyFill="1" applyBorder="1" applyAlignment="1">
      <alignment/>
    </xf>
    <xf numFmtId="174" fontId="4" fillId="33" borderId="15" xfId="0" applyNumberFormat="1" applyFont="1" applyFill="1" applyBorder="1" applyAlignment="1">
      <alignment/>
    </xf>
    <xf numFmtId="174" fontId="4" fillId="33" borderId="26" xfId="0" applyNumberFormat="1" applyFont="1" applyFill="1" applyBorder="1" applyAlignment="1">
      <alignment horizontal="right"/>
    </xf>
    <xf numFmtId="174" fontId="4" fillId="33" borderId="16" xfId="0" applyNumberFormat="1" applyFont="1" applyFill="1" applyBorder="1" applyAlignment="1">
      <alignment/>
    </xf>
    <xf numFmtId="0" fontId="4" fillId="33" borderId="0" xfId="0" applyFont="1" applyFill="1" applyBorder="1" applyAlignment="1">
      <alignment horizontal="center" vertical="top"/>
    </xf>
    <xf numFmtId="1" fontId="4" fillId="33" borderId="0" xfId="0" applyNumberFormat="1" applyFont="1" applyFill="1" applyAlignment="1">
      <alignment horizontal="center" vertical="top"/>
    </xf>
    <xf numFmtId="174" fontId="4" fillId="33" borderId="0" xfId="0" applyNumberFormat="1" applyFont="1" applyFill="1" applyAlignment="1">
      <alignment horizontal="center" vertical="top"/>
    </xf>
    <xf numFmtId="0" fontId="8" fillId="33" borderId="27" xfId="0" applyFont="1" applyFill="1" applyBorder="1" applyAlignment="1">
      <alignment horizontal="center" vertical="top" wrapText="1"/>
    </xf>
    <xf numFmtId="176" fontId="4" fillId="33" borderId="0" xfId="0" applyNumberFormat="1" applyFont="1" applyFill="1" applyBorder="1" applyAlignment="1">
      <alignment horizontal="center"/>
    </xf>
    <xf numFmtId="174" fontId="4" fillId="33" borderId="28" xfId="0" applyNumberFormat="1" applyFont="1" applyFill="1" applyBorder="1" applyAlignment="1">
      <alignment/>
    </xf>
    <xf numFmtId="174" fontId="4" fillId="33" borderId="29" xfId="0" applyNumberFormat="1" applyFont="1" applyFill="1" applyBorder="1" applyAlignment="1">
      <alignment/>
    </xf>
    <xf numFmtId="0" fontId="4" fillId="33" borderId="13" xfId="0" applyFont="1" applyFill="1" applyBorder="1" applyAlignment="1">
      <alignment/>
    </xf>
    <xf numFmtId="174" fontId="4" fillId="33" borderId="30" xfId="0" applyNumberFormat="1" applyFont="1" applyFill="1" applyBorder="1" applyAlignment="1">
      <alignment/>
    </xf>
    <xf numFmtId="174" fontId="4" fillId="33" borderId="31" xfId="0" applyNumberFormat="1" applyFont="1" applyFill="1" applyBorder="1" applyAlignment="1">
      <alignment/>
    </xf>
    <xf numFmtId="174" fontId="4" fillId="33" borderId="0" xfId="0" applyNumberFormat="1" applyFont="1" applyFill="1" applyBorder="1" applyAlignment="1">
      <alignment/>
    </xf>
    <xf numFmtId="176" fontId="4" fillId="33" borderId="0" xfId="0" applyNumberFormat="1" applyFont="1" applyFill="1" applyBorder="1" applyAlignment="1">
      <alignment/>
    </xf>
    <xf numFmtId="0" fontId="4" fillId="33" borderId="0" xfId="0" applyFont="1" applyFill="1" applyAlignment="1">
      <alignment wrapText="1"/>
    </xf>
    <xf numFmtId="0" fontId="4" fillId="33" borderId="0" xfId="0" applyFont="1" applyFill="1" applyBorder="1" applyAlignment="1">
      <alignment wrapText="1"/>
    </xf>
    <xf numFmtId="0" fontId="4" fillId="33" borderId="0" xfId="0" applyFont="1" applyFill="1" applyBorder="1" applyAlignment="1">
      <alignment vertical="center"/>
    </xf>
    <xf numFmtId="1" fontId="4" fillId="33" borderId="0" xfId="0" applyNumberFormat="1" applyFont="1" applyFill="1" applyBorder="1" applyAlignment="1">
      <alignment/>
    </xf>
    <xf numFmtId="177" fontId="4" fillId="33" borderId="0" xfId="0" applyNumberFormat="1" applyFont="1" applyFill="1" applyBorder="1" applyAlignment="1">
      <alignment/>
    </xf>
    <xf numFmtId="1" fontId="4" fillId="33" borderId="0" xfId="0" applyNumberFormat="1" applyFont="1" applyFill="1" applyAlignment="1">
      <alignment/>
    </xf>
    <xf numFmtId="174" fontId="4" fillId="33" borderId="0" xfId="0" applyNumberFormat="1" applyFont="1" applyFill="1" applyAlignment="1">
      <alignment/>
    </xf>
    <xf numFmtId="0" fontId="8" fillId="33" borderId="0" xfId="54" applyFont="1" applyFill="1" applyAlignment="1">
      <alignment horizontal="center" vertical="center" wrapText="1"/>
      <protection/>
    </xf>
    <xf numFmtId="0" fontId="4" fillId="33" borderId="0" xfId="54" applyFont="1" applyFill="1" applyAlignment="1">
      <alignment vertical="center"/>
      <protection/>
    </xf>
    <xf numFmtId="0" fontId="4" fillId="33" borderId="0" xfId="54" applyFont="1" applyFill="1">
      <alignment/>
      <protection/>
    </xf>
    <xf numFmtId="174" fontId="4" fillId="33" borderId="0" xfId="54" applyNumberFormat="1" applyFont="1" applyFill="1">
      <alignment/>
      <protection/>
    </xf>
    <xf numFmtId="0" fontId="4" fillId="33" borderId="0" xfId="54" applyFont="1" applyFill="1" applyAlignment="1">
      <alignment horizontal="right" vertical="center"/>
      <protection/>
    </xf>
    <xf numFmtId="0" fontId="4" fillId="33" borderId="32" xfId="54" applyFont="1" applyFill="1" applyBorder="1" applyAlignment="1">
      <alignment vertical="center"/>
      <protection/>
    </xf>
    <xf numFmtId="0" fontId="4" fillId="33" borderId="14" xfId="54" applyFont="1" applyFill="1" applyBorder="1" applyAlignment="1">
      <alignment vertical="center"/>
      <protection/>
    </xf>
    <xf numFmtId="0" fontId="4" fillId="33" borderId="13" xfId="54" applyFont="1" applyFill="1" applyBorder="1" applyAlignment="1">
      <alignment vertical="center"/>
      <protection/>
    </xf>
    <xf numFmtId="0" fontId="4" fillId="33" borderId="0" xfId="54" applyFont="1" applyFill="1" applyBorder="1" applyAlignment="1">
      <alignment vertical="center"/>
      <protection/>
    </xf>
    <xf numFmtId="0" fontId="4" fillId="33" borderId="20" xfId="54" applyFont="1" applyFill="1" applyBorder="1" applyAlignment="1">
      <alignment horizontal="right" vertical="center"/>
      <protection/>
    </xf>
    <xf numFmtId="0" fontId="4" fillId="33" borderId="21" xfId="54" applyFont="1" applyFill="1" applyBorder="1" applyAlignment="1">
      <alignment horizontal="right" vertical="center"/>
      <protection/>
    </xf>
    <xf numFmtId="0" fontId="4" fillId="33" borderId="0" xfId="54" applyFont="1" applyFill="1" applyBorder="1" applyAlignment="1">
      <alignment horizontal="right" vertical="center"/>
      <protection/>
    </xf>
    <xf numFmtId="0" fontId="4" fillId="33" borderId="23" xfId="54" applyFont="1" applyFill="1" applyBorder="1" applyAlignment="1">
      <alignment horizontal="right" vertical="center"/>
      <protection/>
    </xf>
    <xf numFmtId="0" fontId="4" fillId="33" borderId="33" xfId="54" applyFont="1" applyFill="1" applyBorder="1" applyAlignment="1">
      <alignment horizontal="right" vertical="center"/>
      <protection/>
    </xf>
    <xf numFmtId="0" fontId="4" fillId="33" borderId="13" xfId="54" applyFont="1" applyFill="1" applyBorder="1" applyAlignment="1" quotePrefix="1">
      <alignment vertical="center"/>
      <protection/>
    </xf>
    <xf numFmtId="176" fontId="4" fillId="33" borderId="20" xfId="54" applyNumberFormat="1" applyFont="1" applyFill="1" applyBorder="1">
      <alignment/>
      <protection/>
    </xf>
    <xf numFmtId="176" fontId="4" fillId="33" borderId="21" xfId="54" applyNumberFormat="1" applyFont="1" applyFill="1" applyBorder="1">
      <alignment/>
      <protection/>
    </xf>
    <xf numFmtId="176" fontId="4" fillId="33" borderId="0" xfId="54" applyNumberFormat="1" applyFont="1" applyFill="1" applyBorder="1">
      <alignment/>
      <protection/>
    </xf>
    <xf numFmtId="174" fontId="4" fillId="33" borderId="21" xfId="54" applyNumberFormat="1" applyFont="1" applyFill="1" applyBorder="1" applyAlignment="1">
      <alignment vertical="center"/>
      <protection/>
    </xf>
    <xf numFmtId="174" fontId="4" fillId="33" borderId="0" xfId="54" applyNumberFormat="1" applyFont="1" applyFill="1" applyAlignment="1">
      <alignment vertical="center"/>
      <protection/>
    </xf>
    <xf numFmtId="0" fontId="4" fillId="33" borderId="23" xfId="54" applyFont="1" applyFill="1" applyBorder="1" applyAlignment="1" quotePrefix="1">
      <alignment vertical="center"/>
      <protection/>
    </xf>
    <xf numFmtId="0" fontId="4" fillId="33" borderId="32" xfId="54" applyFont="1" applyFill="1" applyBorder="1" applyAlignment="1" quotePrefix="1">
      <alignment vertical="center"/>
      <protection/>
    </xf>
    <xf numFmtId="176" fontId="4" fillId="33" borderId="23" xfId="54" applyNumberFormat="1" applyFont="1" applyFill="1" applyBorder="1">
      <alignment/>
      <protection/>
    </xf>
    <xf numFmtId="174" fontId="4" fillId="33" borderId="33" xfId="54" applyNumberFormat="1" applyFont="1" applyFill="1" applyBorder="1" applyAlignment="1">
      <alignment vertical="center"/>
      <protection/>
    </xf>
    <xf numFmtId="176" fontId="4" fillId="33" borderId="32" xfId="54" applyNumberFormat="1" applyFont="1" applyFill="1" applyBorder="1">
      <alignment/>
      <protection/>
    </xf>
    <xf numFmtId="174" fontId="4" fillId="33" borderId="32" xfId="54" applyNumberFormat="1" applyFont="1" applyFill="1" applyBorder="1" applyAlignment="1">
      <alignment vertical="center"/>
      <protection/>
    </xf>
    <xf numFmtId="174" fontId="4" fillId="33" borderId="23" xfId="54" applyNumberFormat="1" applyFont="1" applyFill="1" applyBorder="1" applyAlignment="1">
      <alignment vertical="center"/>
      <protection/>
    </xf>
    <xf numFmtId="0" fontId="4" fillId="33" borderId="15" xfId="54" applyFont="1" applyFill="1" applyBorder="1" applyAlignment="1" quotePrefix="1">
      <alignment vertical="center"/>
      <protection/>
    </xf>
    <xf numFmtId="0" fontId="4" fillId="33" borderId="14" xfId="54" applyFont="1" applyFill="1" applyBorder="1" applyAlignment="1" quotePrefix="1">
      <alignment vertical="center"/>
      <protection/>
    </xf>
    <xf numFmtId="174" fontId="4" fillId="33" borderId="15" xfId="54" applyNumberFormat="1" applyFont="1" applyFill="1" applyBorder="1" applyAlignment="1">
      <alignment vertical="center"/>
      <protection/>
    </xf>
    <xf numFmtId="174" fontId="4" fillId="33" borderId="16" xfId="54" applyNumberFormat="1" applyFont="1" applyFill="1" applyBorder="1" applyAlignment="1">
      <alignment vertical="center"/>
      <protection/>
    </xf>
    <xf numFmtId="174" fontId="4" fillId="33" borderId="14" xfId="54" applyNumberFormat="1" applyFont="1" applyFill="1" applyBorder="1" applyAlignment="1">
      <alignment vertical="center"/>
      <protection/>
    </xf>
    <xf numFmtId="3" fontId="4" fillId="33" borderId="13" xfId="54" applyNumberFormat="1" applyFont="1" applyFill="1" applyBorder="1" applyAlignment="1" quotePrefix="1">
      <alignment vertical="center" wrapText="1"/>
      <protection/>
    </xf>
    <xf numFmtId="3" fontId="4" fillId="33" borderId="0" xfId="54" applyNumberFormat="1" applyFont="1" applyFill="1" applyBorder="1" applyAlignment="1">
      <alignment vertical="center" wrapText="1"/>
      <protection/>
    </xf>
    <xf numFmtId="1" fontId="4" fillId="33" borderId="20" xfId="54" applyNumberFormat="1" applyFont="1" applyFill="1" applyBorder="1" applyAlignment="1">
      <alignment vertical="center"/>
      <protection/>
    </xf>
    <xf numFmtId="1" fontId="4" fillId="33" borderId="0" xfId="54" applyNumberFormat="1" applyFont="1" applyFill="1" applyBorder="1" applyAlignment="1">
      <alignment vertical="center"/>
      <protection/>
    </xf>
    <xf numFmtId="174" fontId="4" fillId="33" borderId="0" xfId="54" applyNumberFormat="1" applyFont="1" applyFill="1" applyBorder="1" applyAlignment="1">
      <alignment vertical="center"/>
      <protection/>
    </xf>
    <xf numFmtId="3" fontId="11" fillId="33" borderId="13" xfId="54" applyNumberFormat="1" applyFont="1" applyFill="1" applyBorder="1" applyAlignment="1">
      <alignment vertical="center" wrapText="1"/>
      <protection/>
    </xf>
    <xf numFmtId="3" fontId="11" fillId="33" borderId="0" xfId="54" applyNumberFormat="1" applyFont="1" applyFill="1" applyBorder="1" applyAlignment="1">
      <alignment vertical="center" wrapText="1"/>
      <protection/>
    </xf>
    <xf numFmtId="3" fontId="11" fillId="33" borderId="20" xfId="54" applyNumberFormat="1" applyFont="1" applyFill="1" applyBorder="1" applyAlignment="1">
      <alignment horizontal="right" vertical="center"/>
      <protection/>
    </xf>
    <xf numFmtId="3" fontId="11" fillId="33" borderId="21" xfId="54" applyNumberFormat="1" applyFont="1" applyFill="1" applyBorder="1" applyAlignment="1">
      <alignment horizontal="right" vertical="center"/>
      <protection/>
    </xf>
    <xf numFmtId="3" fontId="11" fillId="33" borderId="0" xfId="54" applyNumberFormat="1" applyFont="1" applyFill="1" applyBorder="1" applyAlignment="1">
      <alignment horizontal="right" vertical="center"/>
      <protection/>
    </xf>
    <xf numFmtId="3" fontId="11" fillId="33" borderId="21" xfId="54" applyNumberFormat="1" applyFont="1" applyFill="1" applyBorder="1" applyAlignment="1">
      <alignment horizontal="center" vertical="center"/>
      <protection/>
    </xf>
    <xf numFmtId="3" fontId="11" fillId="33" borderId="0" xfId="54" applyNumberFormat="1" applyFont="1" applyFill="1" applyAlignment="1">
      <alignment vertical="center"/>
      <protection/>
    </xf>
    <xf numFmtId="174" fontId="8" fillId="33" borderId="11" xfId="54" applyNumberFormat="1" applyFont="1" applyFill="1" applyBorder="1" applyAlignment="1" quotePrefix="1">
      <alignment vertical="center" wrapText="1"/>
      <protection/>
    </xf>
    <xf numFmtId="174" fontId="8" fillId="33" borderId="19" xfId="54" applyNumberFormat="1" applyFont="1" applyFill="1" applyBorder="1" applyAlignment="1">
      <alignment vertical="center"/>
      <protection/>
    </xf>
    <xf numFmtId="174" fontId="8" fillId="33" borderId="11" xfId="54" applyNumberFormat="1" applyFont="1" applyFill="1" applyBorder="1" applyAlignment="1">
      <alignment vertical="center"/>
      <protection/>
    </xf>
    <xf numFmtId="174" fontId="8" fillId="33" borderId="34" xfId="54" applyNumberFormat="1" applyFont="1" applyFill="1" applyBorder="1" applyAlignment="1">
      <alignment vertical="center"/>
      <protection/>
    </xf>
    <xf numFmtId="174" fontId="8" fillId="33" borderId="0" xfId="54" applyNumberFormat="1" applyFont="1" applyFill="1" applyAlignment="1">
      <alignment vertical="center"/>
      <protection/>
    </xf>
    <xf numFmtId="0" fontId="4" fillId="33" borderId="0" xfId="54" applyFont="1" applyFill="1" applyBorder="1" applyAlignment="1">
      <alignment horizontal="justify" vertical="center" wrapText="1"/>
      <protection/>
    </xf>
    <xf numFmtId="0" fontId="4" fillId="33" borderId="0" xfId="54" applyFont="1" applyFill="1" applyBorder="1">
      <alignment/>
      <protection/>
    </xf>
    <xf numFmtId="174" fontId="4" fillId="33" borderId="0" xfId="54" applyNumberFormat="1" applyFont="1" applyFill="1" applyBorder="1">
      <alignment/>
      <protection/>
    </xf>
    <xf numFmtId="0" fontId="4" fillId="33" borderId="33" xfId="54" applyFont="1" applyFill="1" applyBorder="1" applyAlignment="1">
      <alignment vertical="center"/>
      <protection/>
    </xf>
    <xf numFmtId="0" fontId="4" fillId="33" borderId="16" xfId="54" applyFont="1" applyFill="1" applyBorder="1" applyAlignment="1">
      <alignment vertical="center"/>
      <protection/>
    </xf>
    <xf numFmtId="0" fontId="4" fillId="33" borderId="20" xfId="54" applyFont="1" applyFill="1" applyBorder="1" applyAlignment="1" quotePrefix="1">
      <alignment vertical="center"/>
      <protection/>
    </xf>
    <xf numFmtId="1" fontId="4" fillId="33" borderId="0" xfId="54" applyNumberFormat="1" applyFont="1" applyFill="1" applyBorder="1" applyAlignment="1">
      <alignment horizontal="right" vertical="center"/>
      <protection/>
    </xf>
    <xf numFmtId="176" fontId="4" fillId="33" borderId="33" xfId="54" applyNumberFormat="1" applyFont="1" applyFill="1" applyBorder="1">
      <alignment/>
      <protection/>
    </xf>
    <xf numFmtId="1" fontId="4" fillId="33" borderId="21" xfId="54" applyNumberFormat="1" applyFont="1" applyFill="1" applyBorder="1" applyAlignment="1">
      <alignment vertical="center"/>
      <protection/>
    </xf>
    <xf numFmtId="1" fontId="4" fillId="33" borderId="14" xfId="54" applyNumberFormat="1" applyFont="1" applyFill="1" applyBorder="1" applyAlignment="1">
      <alignment horizontal="right" vertical="center"/>
      <protection/>
    </xf>
    <xf numFmtId="176" fontId="4" fillId="33" borderId="15" xfId="54" applyNumberFormat="1" applyFont="1" applyFill="1" applyBorder="1">
      <alignment/>
      <protection/>
    </xf>
    <xf numFmtId="176" fontId="4" fillId="33" borderId="14" xfId="54" applyNumberFormat="1" applyFont="1" applyFill="1" applyBorder="1">
      <alignment/>
      <protection/>
    </xf>
    <xf numFmtId="176" fontId="4" fillId="33" borderId="16" xfId="54" applyNumberFormat="1" applyFont="1" applyFill="1" applyBorder="1">
      <alignment/>
      <protection/>
    </xf>
    <xf numFmtId="1" fontId="4" fillId="33" borderId="16" xfId="54" applyNumberFormat="1" applyFont="1" applyFill="1" applyBorder="1" applyAlignment="1">
      <alignment vertical="center"/>
      <protection/>
    </xf>
    <xf numFmtId="3" fontId="4" fillId="33" borderId="0" xfId="54" applyNumberFormat="1" applyFont="1" applyFill="1" applyBorder="1" applyAlignment="1">
      <alignment vertical="center"/>
      <protection/>
    </xf>
    <xf numFmtId="176" fontId="4" fillId="33" borderId="0" xfId="54" applyNumberFormat="1" applyFont="1" applyFill="1" applyBorder="1" applyAlignment="1">
      <alignment vertical="center"/>
      <protection/>
    </xf>
    <xf numFmtId="1" fontId="4" fillId="33" borderId="20" xfId="54" applyNumberFormat="1" applyFont="1" applyFill="1" applyBorder="1" applyAlignment="1" quotePrefix="1">
      <alignment vertical="center" wrapText="1"/>
      <protection/>
    </xf>
    <xf numFmtId="1" fontId="4" fillId="33" borderId="0" xfId="54" applyNumberFormat="1" applyFont="1" applyFill="1" applyBorder="1" applyAlignment="1">
      <alignment horizontal="left" vertical="center" wrapText="1"/>
      <protection/>
    </xf>
    <xf numFmtId="176" fontId="4" fillId="33" borderId="20" xfId="54" applyNumberFormat="1" applyFont="1" applyFill="1" applyBorder="1" applyAlignment="1">
      <alignment vertical="center"/>
      <protection/>
    </xf>
    <xf numFmtId="176" fontId="4" fillId="33" borderId="21" xfId="54" applyNumberFormat="1" applyFont="1" applyFill="1" applyBorder="1" applyAlignment="1">
      <alignment vertical="center"/>
      <protection/>
    </xf>
    <xf numFmtId="1" fontId="11" fillId="33" borderId="15" xfId="54" applyNumberFormat="1" applyFont="1" applyFill="1" applyBorder="1" applyAlignment="1" quotePrefix="1">
      <alignment vertical="center" wrapText="1"/>
      <protection/>
    </xf>
    <xf numFmtId="1" fontId="4" fillId="33" borderId="14" xfId="54" applyNumberFormat="1" applyFont="1" applyFill="1" applyBorder="1" applyAlignment="1">
      <alignment horizontal="right" vertical="center" wrapText="1"/>
      <protection/>
    </xf>
    <xf numFmtId="3" fontId="11" fillId="33" borderId="15" xfId="54" applyNumberFormat="1" applyFont="1" applyFill="1" applyBorder="1" applyAlignment="1">
      <alignment horizontal="right" vertical="center"/>
      <protection/>
    </xf>
    <xf numFmtId="3" fontId="11" fillId="33" borderId="14" xfId="54" applyNumberFormat="1" applyFont="1" applyFill="1" applyBorder="1" applyAlignment="1">
      <alignment horizontal="right" vertical="center"/>
      <protection/>
    </xf>
    <xf numFmtId="3" fontId="11" fillId="33" borderId="16" xfId="54" applyNumberFormat="1" applyFont="1" applyFill="1" applyBorder="1" applyAlignment="1">
      <alignment horizontal="right" vertical="center"/>
      <protection/>
    </xf>
    <xf numFmtId="0" fontId="4" fillId="33" borderId="16" xfId="54" applyFont="1" applyFill="1" applyBorder="1" applyAlignment="1">
      <alignment horizontal="right" vertical="center"/>
      <protection/>
    </xf>
    <xf numFmtId="1" fontId="4" fillId="33" borderId="15" xfId="54" applyNumberFormat="1" applyFont="1" applyFill="1" applyBorder="1" applyAlignment="1" quotePrefix="1">
      <alignment vertical="center"/>
      <protection/>
    </xf>
    <xf numFmtId="176" fontId="4" fillId="33" borderId="15" xfId="54" applyNumberFormat="1" applyFont="1" applyFill="1" applyBorder="1" applyAlignment="1">
      <alignment vertical="center"/>
      <protection/>
    </xf>
    <xf numFmtId="176" fontId="4" fillId="33" borderId="14" xfId="54" applyNumberFormat="1" applyFont="1" applyFill="1" applyBorder="1" applyAlignment="1">
      <alignment vertical="center"/>
      <protection/>
    </xf>
    <xf numFmtId="176" fontId="4" fillId="33" borderId="16" xfId="54" applyNumberFormat="1" applyFont="1" applyFill="1" applyBorder="1" applyAlignment="1">
      <alignment vertical="center"/>
      <protection/>
    </xf>
    <xf numFmtId="0" fontId="4" fillId="33" borderId="21" xfId="54" applyFont="1" applyFill="1" applyBorder="1" applyAlignment="1">
      <alignment vertical="center"/>
      <protection/>
    </xf>
    <xf numFmtId="0" fontId="4" fillId="33" borderId="22" xfId="54" applyFont="1" applyFill="1" applyBorder="1" applyAlignment="1" quotePrefix="1">
      <alignment vertical="center"/>
      <protection/>
    </xf>
    <xf numFmtId="0" fontId="4" fillId="33" borderId="24" xfId="54" applyFont="1" applyFill="1" applyBorder="1" applyAlignment="1" quotePrefix="1">
      <alignment vertical="center"/>
      <protection/>
    </xf>
    <xf numFmtId="174" fontId="4" fillId="33" borderId="20" xfId="54" applyNumberFormat="1" applyFont="1" applyFill="1" applyBorder="1" applyAlignment="1">
      <alignment vertical="center"/>
      <protection/>
    </xf>
    <xf numFmtId="0" fontId="4" fillId="33" borderId="26" xfId="54" applyFont="1" applyFill="1" applyBorder="1" applyAlignment="1" quotePrefix="1">
      <alignment vertical="center"/>
      <protection/>
    </xf>
    <xf numFmtId="0" fontId="4" fillId="33" borderId="35" xfId="54" applyFont="1" applyFill="1" applyBorder="1" applyAlignment="1" quotePrefix="1">
      <alignment vertical="center" wrapText="1"/>
      <protection/>
    </xf>
    <xf numFmtId="174" fontId="4" fillId="33" borderId="19" xfId="54" applyNumberFormat="1" applyFont="1" applyFill="1" applyBorder="1" applyAlignment="1">
      <alignment vertical="center"/>
      <protection/>
    </xf>
    <xf numFmtId="174" fontId="4" fillId="33" borderId="11" xfId="54" applyNumberFormat="1" applyFont="1" applyFill="1" applyBorder="1" applyAlignment="1">
      <alignment vertical="center"/>
      <protection/>
    </xf>
    <xf numFmtId="174" fontId="4" fillId="33" borderId="34" xfId="54" applyNumberFormat="1" applyFont="1" applyFill="1" applyBorder="1" applyAlignment="1">
      <alignment vertical="center"/>
      <protection/>
    </xf>
    <xf numFmtId="0" fontId="4" fillId="33" borderId="34" xfId="54" applyFont="1" applyFill="1" applyBorder="1" applyAlignment="1">
      <alignment vertical="center"/>
      <protection/>
    </xf>
    <xf numFmtId="0" fontId="4" fillId="33" borderId="0" xfId="54" applyFont="1" applyFill="1" applyAlignment="1">
      <alignment/>
      <protection/>
    </xf>
    <xf numFmtId="0" fontId="4" fillId="33" borderId="0" xfId="54" applyFont="1" applyFill="1" applyAlignment="1">
      <alignment horizontal="left" vertical="center"/>
      <protection/>
    </xf>
    <xf numFmtId="174" fontId="4" fillId="33" borderId="15" xfId="54" applyNumberFormat="1" applyFont="1" applyFill="1" applyBorder="1" applyAlignment="1" quotePrefix="1">
      <alignment vertical="center"/>
      <protection/>
    </xf>
    <xf numFmtId="174" fontId="4" fillId="33" borderId="11" xfId="54" applyNumberFormat="1" applyFont="1" applyFill="1" applyBorder="1" applyAlignment="1" quotePrefix="1">
      <alignment vertical="center" wrapText="1"/>
      <protection/>
    </xf>
    <xf numFmtId="0" fontId="4" fillId="33" borderId="0" xfId="54" applyFont="1" applyFill="1" applyAlignment="1">
      <alignment horizontal="right"/>
      <protection/>
    </xf>
    <xf numFmtId="0" fontId="4" fillId="33" borderId="24" xfId="54" applyFont="1" applyFill="1" applyBorder="1" applyAlignment="1">
      <alignment vertical="center"/>
      <protection/>
    </xf>
    <xf numFmtId="174" fontId="4" fillId="33" borderId="23" xfId="54" applyNumberFormat="1" applyFont="1" applyFill="1" applyBorder="1">
      <alignment/>
      <protection/>
    </xf>
    <xf numFmtId="174" fontId="4" fillId="33" borderId="20" xfId="54" applyNumberFormat="1" applyFont="1" applyFill="1" applyBorder="1">
      <alignment/>
      <protection/>
    </xf>
    <xf numFmtId="0" fontId="4" fillId="33" borderId="19" xfId="54" applyFont="1" applyFill="1" applyBorder="1" applyAlignment="1">
      <alignment vertical="center"/>
      <protection/>
    </xf>
    <xf numFmtId="0" fontId="4" fillId="33" borderId="11" xfId="54" applyFont="1" applyFill="1" applyBorder="1" applyAlignment="1">
      <alignment vertical="center"/>
      <protection/>
    </xf>
    <xf numFmtId="0" fontId="4" fillId="33" borderId="0" xfId="55" applyFont="1" applyFill="1" applyAlignment="1">
      <alignment horizontal="right" vertical="center"/>
      <protection/>
    </xf>
    <xf numFmtId="174" fontId="4" fillId="33" borderId="0" xfId="55" applyNumberFormat="1" applyFont="1" applyFill="1" applyBorder="1" applyAlignment="1">
      <alignment vertical="center"/>
      <protection/>
    </xf>
    <xf numFmtId="174" fontId="4" fillId="33" borderId="0" xfId="55" applyNumberFormat="1" applyFont="1" applyFill="1" applyBorder="1" applyAlignment="1">
      <alignment horizontal="right" vertical="center"/>
      <protection/>
    </xf>
    <xf numFmtId="174" fontId="4" fillId="33" borderId="0" xfId="55" applyNumberFormat="1" applyFont="1" applyFill="1" applyAlignment="1">
      <alignment vertical="center"/>
      <protection/>
    </xf>
    <xf numFmtId="176" fontId="4" fillId="33" borderId="0" xfId="55" applyNumberFormat="1" applyFont="1" applyFill="1" applyBorder="1" applyAlignment="1">
      <alignment vertical="center"/>
      <protection/>
    </xf>
    <xf numFmtId="3" fontId="8" fillId="33" borderId="0" xfId="55" applyNumberFormat="1" applyFont="1" applyFill="1" applyBorder="1" applyAlignment="1">
      <alignment vertical="center"/>
      <protection/>
    </xf>
    <xf numFmtId="3" fontId="8" fillId="33" borderId="0" xfId="55" applyNumberFormat="1" applyFont="1" applyFill="1" applyAlignment="1">
      <alignment vertical="center"/>
      <protection/>
    </xf>
    <xf numFmtId="3" fontId="4" fillId="33" borderId="0" xfId="55" applyNumberFormat="1" applyFont="1" applyFill="1" applyBorder="1" applyAlignment="1">
      <alignment vertical="center"/>
      <protection/>
    </xf>
    <xf numFmtId="3" fontId="12" fillId="33" borderId="0" xfId="55" applyNumberFormat="1" applyFont="1" applyFill="1" applyBorder="1" applyAlignment="1">
      <alignment vertical="center"/>
      <protection/>
    </xf>
    <xf numFmtId="3" fontId="12" fillId="33" borderId="0" xfId="55" applyNumberFormat="1" applyFont="1" applyFill="1" applyAlignment="1">
      <alignment vertical="center"/>
      <protection/>
    </xf>
    <xf numFmtId="0" fontId="4" fillId="33" borderId="0" xfId="55" applyFont="1" applyFill="1" applyBorder="1" applyAlignment="1">
      <alignment horizontal="left" vertical="center" wrapText="1"/>
      <protection/>
    </xf>
    <xf numFmtId="0" fontId="4" fillId="33" borderId="0" xfId="55" applyFont="1" applyFill="1" applyBorder="1" applyAlignment="1">
      <alignment vertical="center"/>
      <protection/>
    </xf>
    <xf numFmtId="0" fontId="4" fillId="33" borderId="0" xfId="55" applyFont="1" applyFill="1" applyAlignment="1">
      <alignment horizontal="left" vertical="center"/>
      <protection/>
    </xf>
    <xf numFmtId="1" fontId="4" fillId="33" borderId="0" xfId="55" applyNumberFormat="1" applyFont="1" applyFill="1">
      <alignment/>
      <protection/>
    </xf>
    <xf numFmtId="0" fontId="4" fillId="33" borderId="0" xfId="55" applyNumberFormat="1" applyFont="1" applyFill="1" quotePrefix="1">
      <alignment/>
      <protection/>
    </xf>
    <xf numFmtId="0" fontId="4" fillId="33" borderId="0" xfId="55" applyFont="1" applyFill="1" applyAlignment="1">
      <alignment horizontal="center"/>
      <protection/>
    </xf>
    <xf numFmtId="3" fontId="4" fillId="33" borderId="0" xfId="55" applyNumberFormat="1" applyFont="1" applyFill="1" applyAlignment="1">
      <alignment horizontal="center"/>
      <protection/>
    </xf>
    <xf numFmtId="0" fontId="4" fillId="33" borderId="20" xfId="55" applyFont="1" applyFill="1" applyBorder="1" applyAlignment="1" quotePrefix="1">
      <alignment horizontal="left" vertical="center"/>
      <protection/>
    </xf>
    <xf numFmtId="174" fontId="4" fillId="33" borderId="21" xfId="55" applyNumberFormat="1" applyFont="1" applyFill="1" applyBorder="1" applyAlignment="1">
      <alignment vertical="center"/>
      <protection/>
    </xf>
    <xf numFmtId="0" fontId="4" fillId="33" borderId="20" xfId="55" applyFont="1" applyFill="1" applyBorder="1" applyAlignment="1">
      <alignment horizontal="left"/>
      <protection/>
    </xf>
    <xf numFmtId="3" fontId="4" fillId="33" borderId="20" xfId="55" applyNumberFormat="1" applyFont="1" applyFill="1" applyBorder="1" applyAlignment="1">
      <alignment horizontal="left"/>
      <protection/>
    </xf>
    <xf numFmtId="0" fontId="4" fillId="33" borderId="20" xfId="55" applyFont="1" applyFill="1" applyBorder="1" applyAlignment="1">
      <alignment vertical="center"/>
      <protection/>
    </xf>
    <xf numFmtId="3" fontId="4" fillId="33" borderId="21" xfId="55" applyNumberFormat="1" applyFont="1" applyFill="1" applyBorder="1" applyAlignment="1">
      <alignment vertical="center"/>
      <protection/>
    </xf>
    <xf numFmtId="3" fontId="8" fillId="33" borderId="15" xfId="55" applyNumberFormat="1" applyFont="1" applyFill="1" applyBorder="1" applyAlignment="1" quotePrefix="1">
      <alignment vertical="center" wrapText="1"/>
      <protection/>
    </xf>
    <xf numFmtId="1" fontId="8" fillId="33" borderId="14" xfId="55" applyNumberFormat="1" applyFont="1" applyFill="1" applyBorder="1" applyAlignment="1">
      <alignment vertical="center"/>
      <protection/>
    </xf>
    <xf numFmtId="1" fontId="4" fillId="33" borderId="14" xfId="55" applyNumberFormat="1" applyFont="1" applyFill="1" applyBorder="1">
      <alignment/>
      <protection/>
    </xf>
    <xf numFmtId="3" fontId="8" fillId="33" borderId="16" xfId="55" applyNumberFormat="1" applyFont="1" applyFill="1" applyBorder="1" applyAlignment="1">
      <alignment vertical="center"/>
      <protection/>
    </xf>
    <xf numFmtId="174" fontId="4" fillId="33" borderId="23" xfId="55" applyNumberFormat="1" applyFont="1" applyFill="1" applyBorder="1" applyAlignment="1">
      <alignment horizontal="right" vertical="center"/>
      <protection/>
    </xf>
    <xf numFmtId="174" fontId="4" fillId="33" borderId="33" xfId="55" applyNumberFormat="1" applyFont="1" applyFill="1" applyBorder="1" applyAlignment="1">
      <alignment vertical="center"/>
      <protection/>
    </xf>
    <xf numFmtId="174" fontId="4" fillId="33" borderId="20" xfId="55" applyNumberFormat="1" applyFont="1" applyFill="1" applyBorder="1" applyAlignment="1">
      <alignment horizontal="right" vertical="center"/>
      <protection/>
    </xf>
    <xf numFmtId="176" fontId="4" fillId="33" borderId="20" xfId="55" applyNumberFormat="1" applyFont="1" applyFill="1" applyBorder="1" applyAlignment="1">
      <alignment vertical="center"/>
      <protection/>
    </xf>
    <xf numFmtId="176" fontId="4" fillId="33" borderId="21" xfId="55" applyNumberFormat="1" applyFont="1" applyFill="1" applyBorder="1" applyAlignment="1">
      <alignment vertical="center"/>
      <protection/>
    </xf>
    <xf numFmtId="3" fontId="4" fillId="33" borderId="20" xfId="55" applyNumberFormat="1" applyFont="1" applyFill="1" applyBorder="1" applyAlignment="1">
      <alignment vertical="center"/>
      <protection/>
    </xf>
    <xf numFmtId="1" fontId="4" fillId="33" borderId="15" xfId="55" applyNumberFormat="1" applyFont="1" applyFill="1" applyBorder="1">
      <alignment/>
      <protection/>
    </xf>
    <xf numFmtId="1" fontId="8" fillId="33" borderId="16" xfId="55" applyNumberFormat="1" applyFont="1" applyFill="1" applyBorder="1" applyAlignment="1">
      <alignment vertical="center"/>
      <protection/>
    </xf>
    <xf numFmtId="3" fontId="11" fillId="33" borderId="20" xfId="55" applyNumberFormat="1" applyFont="1" applyFill="1" applyBorder="1" applyAlignment="1" quotePrefix="1">
      <alignment vertical="center"/>
      <protection/>
    </xf>
    <xf numFmtId="3" fontId="8" fillId="33" borderId="23" xfId="55" applyNumberFormat="1" applyFont="1" applyFill="1" applyBorder="1" applyAlignment="1" quotePrefix="1">
      <alignment vertical="center" wrapText="1"/>
      <protection/>
    </xf>
    <xf numFmtId="1" fontId="4" fillId="33" borderId="23" xfId="55" applyNumberFormat="1" applyFont="1" applyFill="1" applyBorder="1">
      <alignment/>
      <protection/>
    </xf>
    <xf numFmtId="1" fontId="8" fillId="33" borderId="33" xfId="55" applyNumberFormat="1" applyFont="1" applyFill="1" applyBorder="1" applyAlignment="1">
      <alignment vertical="center"/>
      <protection/>
    </xf>
    <xf numFmtId="1" fontId="4" fillId="33" borderId="32" xfId="55" applyNumberFormat="1" applyFont="1" applyFill="1" applyBorder="1">
      <alignment/>
      <protection/>
    </xf>
    <xf numFmtId="1" fontId="8" fillId="33" borderId="32" xfId="55" applyNumberFormat="1" applyFont="1" applyFill="1" applyBorder="1" applyAlignment="1">
      <alignment vertical="center"/>
      <protection/>
    </xf>
    <xf numFmtId="1" fontId="4" fillId="33" borderId="32" xfId="55" applyNumberFormat="1" applyFont="1" applyFill="1" applyBorder="1" applyAlignment="1">
      <alignment vertical="center"/>
      <protection/>
    </xf>
    <xf numFmtId="3" fontId="8" fillId="33" borderId="33" xfId="55" applyNumberFormat="1" applyFont="1" applyFill="1" applyBorder="1" applyAlignment="1">
      <alignment vertical="center"/>
      <protection/>
    </xf>
    <xf numFmtId="0" fontId="4" fillId="33" borderId="20" xfId="55" applyFont="1" applyFill="1" applyBorder="1">
      <alignment/>
      <protection/>
    </xf>
    <xf numFmtId="3" fontId="8" fillId="33" borderId="21" xfId="55" applyNumberFormat="1" applyFont="1" applyFill="1" applyBorder="1" applyAlignment="1">
      <alignment vertical="center"/>
      <protection/>
    </xf>
    <xf numFmtId="195" fontId="4" fillId="33" borderId="0" xfId="57" applyNumberFormat="1" applyFont="1" applyFill="1" applyBorder="1" applyAlignment="1">
      <alignment vertical="center"/>
    </xf>
    <xf numFmtId="0" fontId="4" fillId="33" borderId="0" xfId="55" applyFont="1" applyFill="1" applyBorder="1" applyAlignment="1">
      <alignment horizontal="justify" vertical="center" wrapText="1"/>
      <protection/>
    </xf>
    <xf numFmtId="0" fontId="8" fillId="33" borderId="0" xfId="55" applyFont="1" applyFill="1" applyBorder="1" applyAlignment="1">
      <alignment horizontal="center" vertical="center"/>
      <protection/>
    </xf>
    <xf numFmtId="0" fontId="8" fillId="33" borderId="11" xfId="55" applyFont="1" applyFill="1" applyBorder="1" applyAlignment="1">
      <alignment vertical="center" wrapText="1"/>
      <protection/>
    </xf>
    <xf numFmtId="0" fontId="4" fillId="33" borderId="20" xfId="55" applyFont="1" applyFill="1" applyBorder="1" applyAlignment="1" quotePrefix="1">
      <alignment vertical="center"/>
      <protection/>
    </xf>
    <xf numFmtId="174" fontId="4" fillId="33" borderId="20" xfId="55" applyNumberFormat="1" applyFont="1" applyFill="1" applyBorder="1" applyAlignment="1">
      <alignment vertical="center"/>
      <protection/>
    </xf>
    <xf numFmtId="0" fontId="4" fillId="33" borderId="21" xfId="55" applyFont="1" applyFill="1" applyBorder="1" applyAlignment="1">
      <alignment vertical="center"/>
      <protection/>
    </xf>
    <xf numFmtId="0" fontId="4" fillId="33" borderId="15" xfId="55" applyFont="1" applyFill="1" applyBorder="1" applyAlignment="1" quotePrefix="1">
      <alignment vertical="center"/>
      <protection/>
    </xf>
    <xf numFmtId="174" fontId="4" fillId="33" borderId="15" xfId="55" applyNumberFormat="1" applyFont="1" applyFill="1" applyBorder="1" applyAlignment="1">
      <alignment vertical="center"/>
      <protection/>
    </xf>
    <xf numFmtId="174" fontId="4" fillId="33" borderId="16" xfId="55" applyNumberFormat="1" applyFont="1" applyFill="1" applyBorder="1" applyAlignment="1">
      <alignment vertical="center"/>
      <protection/>
    </xf>
    <xf numFmtId="174" fontId="4" fillId="33" borderId="14" xfId="55" applyNumberFormat="1" applyFont="1" applyFill="1" applyBorder="1" applyAlignment="1">
      <alignment vertical="center"/>
      <protection/>
    </xf>
    <xf numFmtId="0" fontId="4" fillId="33" borderId="16" xfId="55" applyFont="1" applyFill="1" applyBorder="1" applyAlignment="1">
      <alignment vertical="center"/>
      <protection/>
    </xf>
    <xf numFmtId="0" fontId="4" fillId="33" borderId="15" xfId="55" applyFont="1" applyFill="1" applyBorder="1" applyAlignment="1" quotePrefix="1">
      <alignment vertical="center" wrapText="1"/>
      <protection/>
    </xf>
    <xf numFmtId="176" fontId="4" fillId="33" borderId="15" xfId="55" applyNumberFormat="1" applyFont="1" applyFill="1" applyBorder="1" applyAlignment="1">
      <alignment vertical="center"/>
      <protection/>
    </xf>
    <xf numFmtId="176" fontId="4" fillId="33" borderId="16" xfId="55" applyNumberFormat="1" applyFont="1" applyFill="1" applyBorder="1" applyAlignment="1">
      <alignment vertical="center"/>
      <protection/>
    </xf>
    <xf numFmtId="176" fontId="4" fillId="33" borderId="14" xfId="55" applyNumberFormat="1" applyFont="1" applyFill="1" applyBorder="1" applyAlignment="1">
      <alignment vertical="center"/>
      <protection/>
    </xf>
    <xf numFmtId="174" fontId="4" fillId="33" borderId="0" xfId="55" applyNumberFormat="1" applyFont="1" applyFill="1">
      <alignment/>
      <protection/>
    </xf>
    <xf numFmtId="0" fontId="4" fillId="33" borderId="23" xfId="55" applyFont="1" applyFill="1" applyBorder="1" applyAlignment="1">
      <alignment vertical="center"/>
      <protection/>
    </xf>
    <xf numFmtId="0" fontId="4" fillId="33" borderId="32" xfId="55" applyFont="1" applyFill="1" applyBorder="1" applyAlignment="1">
      <alignment vertical="center"/>
      <protection/>
    </xf>
    <xf numFmtId="0" fontId="4" fillId="33" borderId="33" xfId="55" applyFont="1" applyFill="1" applyBorder="1" applyAlignment="1">
      <alignment vertical="center"/>
      <protection/>
    </xf>
    <xf numFmtId="0" fontId="4" fillId="33" borderId="0" xfId="55" applyFont="1" applyFill="1" applyBorder="1" applyAlignment="1">
      <alignment horizontal="right" vertical="center"/>
      <protection/>
    </xf>
    <xf numFmtId="0" fontId="4" fillId="33" borderId="23" xfId="55" applyFont="1" applyFill="1" applyBorder="1" applyAlignment="1">
      <alignment horizontal="right" vertical="center"/>
      <protection/>
    </xf>
    <xf numFmtId="0" fontId="4" fillId="33" borderId="33" xfId="55" applyFont="1" applyFill="1" applyBorder="1" applyAlignment="1">
      <alignment horizontal="right" vertical="center"/>
      <protection/>
    </xf>
    <xf numFmtId="0" fontId="4" fillId="33" borderId="21" xfId="55" applyFont="1" applyFill="1" applyBorder="1" applyAlignment="1">
      <alignment horizontal="right" vertical="center"/>
      <protection/>
    </xf>
    <xf numFmtId="174" fontId="4" fillId="33" borderId="0" xfId="55" applyNumberFormat="1" applyFont="1" applyFill="1" applyBorder="1">
      <alignment/>
      <protection/>
    </xf>
    <xf numFmtId="174" fontId="4" fillId="33" borderId="20" xfId="55" applyNumberFormat="1" applyFont="1" applyFill="1" applyBorder="1">
      <alignment/>
      <protection/>
    </xf>
    <xf numFmtId="174" fontId="4" fillId="33" borderId="21" xfId="55" applyNumberFormat="1" applyFont="1" applyFill="1" applyBorder="1">
      <alignment/>
      <protection/>
    </xf>
    <xf numFmtId="0" fontId="4" fillId="33" borderId="23" xfId="55" applyFont="1" applyFill="1" applyBorder="1" applyAlignment="1" quotePrefix="1">
      <alignment vertical="center"/>
      <protection/>
    </xf>
    <xf numFmtId="0" fontId="4" fillId="33" borderId="33" xfId="55" applyFont="1" applyFill="1" applyBorder="1" applyAlignment="1" quotePrefix="1">
      <alignment vertical="center"/>
      <protection/>
    </xf>
    <xf numFmtId="174" fontId="4" fillId="33" borderId="32" xfId="55" applyNumberFormat="1" applyFont="1" applyFill="1" applyBorder="1" applyAlignment="1">
      <alignment vertical="top" wrapText="1"/>
      <protection/>
    </xf>
    <xf numFmtId="174" fontId="4" fillId="33" borderId="23" xfId="55" applyNumberFormat="1" applyFont="1" applyFill="1" applyBorder="1" applyAlignment="1">
      <alignment vertical="top" wrapText="1"/>
      <protection/>
    </xf>
    <xf numFmtId="176" fontId="4" fillId="33" borderId="33" xfId="55" applyNumberFormat="1" applyFont="1" applyFill="1" applyBorder="1">
      <alignment/>
      <protection/>
    </xf>
    <xf numFmtId="0" fontId="4" fillId="33" borderId="16" xfId="55" applyFont="1" applyFill="1" applyBorder="1" applyAlignment="1" quotePrefix="1">
      <alignment vertical="center"/>
      <protection/>
    </xf>
    <xf numFmtId="174" fontId="4" fillId="33" borderId="14" xfId="55" applyNumberFormat="1" applyFont="1" applyFill="1" applyBorder="1" applyAlignment="1">
      <alignment vertical="top" wrapText="1"/>
      <protection/>
    </xf>
    <xf numFmtId="0" fontId="4" fillId="33" borderId="14" xfId="55" applyFont="1" applyFill="1" applyBorder="1" applyAlignment="1">
      <alignment vertical="center"/>
      <protection/>
    </xf>
    <xf numFmtId="174" fontId="4" fillId="33" borderId="15" xfId="55" applyNumberFormat="1" applyFont="1" applyFill="1" applyBorder="1" applyAlignment="1">
      <alignment vertical="top" wrapText="1"/>
      <protection/>
    </xf>
    <xf numFmtId="176" fontId="4" fillId="33" borderId="16" xfId="55" applyNumberFormat="1" applyFont="1" applyFill="1" applyBorder="1">
      <alignment/>
      <protection/>
    </xf>
    <xf numFmtId="3" fontId="4" fillId="33" borderId="20" xfId="55" applyNumberFormat="1" applyFont="1" applyFill="1" applyBorder="1" applyAlignment="1" quotePrefix="1">
      <alignment vertical="center" wrapText="1"/>
      <protection/>
    </xf>
    <xf numFmtId="3" fontId="4" fillId="33" borderId="21" xfId="55" applyNumberFormat="1" applyFont="1" applyFill="1" applyBorder="1" applyAlignment="1">
      <alignment vertical="center" wrapText="1"/>
      <protection/>
    </xf>
    <xf numFmtId="174" fontId="4" fillId="33" borderId="0" xfId="55" applyNumberFormat="1" applyFont="1" applyFill="1" applyBorder="1" applyAlignment="1">
      <alignment vertical="top" wrapText="1"/>
      <protection/>
    </xf>
    <xf numFmtId="174" fontId="4" fillId="33" borderId="20" xfId="55" applyNumberFormat="1" applyFont="1" applyFill="1" applyBorder="1" applyAlignment="1">
      <alignment vertical="top" wrapText="1"/>
      <protection/>
    </xf>
    <xf numFmtId="3" fontId="11" fillId="33" borderId="20" xfId="55" applyNumberFormat="1" applyFont="1" applyFill="1" applyBorder="1" applyAlignment="1">
      <alignment vertical="center" wrapText="1"/>
      <protection/>
    </xf>
    <xf numFmtId="3" fontId="11" fillId="33" borderId="21" xfId="55" applyNumberFormat="1" applyFont="1" applyFill="1" applyBorder="1" applyAlignment="1">
      <alignment vertical="center" wrapText="1"/>
      <protection/>
    </xf>
    <xf numFmtId="3" fontId="11" fillId="33" borderId="0" xfId="55" applyNumberFormat="1" applyFont="1" applyFill="1" applyBorder="1">
      <alignment/>
      <protection/>
    </xf>
    <xf numFmtId="3" fontId="11" fillId="33" borderId="0" xfId="55" applyNumberFormat="1" applyFont="1" applyFill="1" applyBorder="1" applyAlignment="1">
      <alignment vertical="center"/>
      <protection/>
    </xf>
    <xf numFmtId="3" fontId="11" fillId="33" borderId="20" xfId="55" applyNumberFormat="1" applyFont="1" applyFill="1" applyBorder="1">
      <alignment/>
      <protection/>
    </xf>
    <xf numFmtId="3" fontId="11" fillId="33" borderId="21" xfId="55" applyNumberFormat="1" applyFont="1" applyFill="1" applyBorder="1" applyAlignment="1">
      <alignment horizontal="right" vertical="center"/>
      <protection/>
    </xf>
    <xf numFmtId="3" fontId="11" fillId="33" borderId="21" xfId="55" applyNumberFormat="1" applyFont="1" applyFill="1" applyBorder="1" applyAlignment="1">
      <alignment horizontal="center" vertical="center"/>
      <protection/>
    </xf>
    <xf numFmtId="4" fontId="11" fillId="33" borderId="0" xfId="55" applyNumberFormat="1" applyFont="1" applyFill="1" applyAlignment="1">
      <alignment vertical="center"/>
      <protection/>
    </xf>
    <xf numFmtId="3" fontId="11" fillId="33" borderId="0" xfId="55" applyNumberFormat="1" applyFont="1" applyFill="1" applyAlignment="1">
      <alignment vertical="center"/>
      <protection/>
    </xf>
    <xf numFmtId="174" fontId="8" fillId="33" borderId="11" xfId="55" applyNumberFormat="1" applyFont="1" applyFill="1" applyBorder="1" applyAlignment="1" quotePrefix="1">
      <alignment vertical="center" wrapText="1"/>
      <protection/>
    </xf>
    <xf numFmtId="174" fontId="8" fillId="33" borderId="34" xfId="55" applyNumberFormat="1" applyFont="1" applyFill="1" applyBorder="1" applyAlignment="1">
      <alignment vertical="center"/>
      <protection/>
    </xf>
    <xf numFmtId="174" fontId="8" fillId="0" borderId="19" xfId="55" applyNumberFormat="1" applyFont="1" applyBorder="1" applyAlignment="1">
      <alignment vertical="center"/>
      <protection/>
    </xf>
    <xf numFmtId="174" fontId="8" fillId="33" borderId="19" xfId="55" applyNumberFormat="1" applyFont="1" applyFill="1" applyBorder="1" applyAlignment="1">
      <alignment vertical="center"/>
      <protection/>
    </xf>
    <xf numFmtId="174" fontId="8" fillId="33" borderId="11" xfId="55" applyNumberFormat="1" applyFont="1" applyFill="1" applyBorder="1" applyAlignment="1">
      <alignment vertical="center"/>
      <protection/>
    </xf>
    <xf numFmtId="3" fontId="11" fillId="33" borderId="34" xfId="55" applyNumberFormat="1" applyFont="1" applyFill="1" applyBorder="1" applyAlignment="1">
      <alignment vertical="center"/>
      <protection/>
    </xf>
    <xf numFmtId="174" fontId="8" fillId="33" borderId="0" xfId="55" applyNumberFormat="1" applyFont="1" applyFill="1" applyAlignment="1">
      <alignment vertical="center"/>
      <protection/>
    </xf>
    <xf numFmtId="176" fontId="4" fillId="33" borderId="0" xfId="55" applyNumberFormat="1" applyFont="1" applyFill="1" applyBorder="1" applyAlignment="1">
      <alignment/>
      <protection/>
    </xf>
    <xf numFmtId="1" fontId="4" fillId="33" borderId="0" xfId="55" applyNumberFormat="1" applyFont="1" applyFill="1" applyBorder="1" applyAlignment="1">
      <alignment horizontal="right" vertical="center"/>
      <protection/>
    </xf>
    <xf numFmtId="3" fontId="11" fillId="33" borderId="0" xfId="55" applyNumberFormat="1" applyFont="1" applyFill="1" applyBorder="1" applyAlignment="1">
      <alignment horizontal="right" vertical="center"/>
      <protection/>
    </xf>
    <xf numFmtId="0" fontId="4" fillId="33" borderId="0" xfId="55" applyFont="1" applyFill="1" applyBorder="1" applyAlignment="1">
      <alignment/>
      <protection/>
    </xf>
    <xf numFmtId="174" fontId="1" fillId="33" borderId="0" xfId="55" applyNumberFormat="1" applyFont="1" applyFill="1" applyAlignment="1">
      <alignment vertical="center"/>
      <protection/>
    </xf>
    <xf numFmtId="0" fontId="4" fillId="33" borderId="0" xfId="55" applyFont="1" applyFill="1" applyBorder="1" applyAlignment="1">
      <alignment vertical="top" wrapText="1"/>
      <protection/>
    </xf>
    <xf numFmtId="1" fontId="4" fillId="33" borderId="21" xfId="55" applyNumberFormat="1" applyFont="1" applyFill="1" applyBorder="1" applyAlignment="1">
      <alignment vertical="center"/>
      <protection/>
    </xf>
    <xf numFmtId="1" fontId="11" fillId="33" borderId="15" xfId="55" applyNumberFormat="1" applyFont="1" applyFill="1" applyBorder="1" applyAlignment="1" quotePrefix="1">
      <alignment vertical="center" wrapText="1"/>
      <protection/>
    </xf>
    <xf numFmtId="1" fontId="4" fillId="33" borderId="14" xfId="55" applyNumberFormat="1" applyFont="1" applyFill="1" applyBorder="1" applyAlignment="1">
      <alignment horizontal="right" vertical="center" wrapText="1"/>
      <protection/>
    </xf>
    <xf numFmtId="3" fontId="11" fillId="33" borderId="16" xfId="55" applyNumberFormat="1" applyFont="1" applyFill="1" applyBorder="1" applyAlignment="1">
      <alignment horizontal="right" vertical="center"/>
      <protection/>
    </xf>
    <xf numFmtId="176" fontId="4" fillId="33" borderId="20" xfId="55" applyNumberFormat="1" applyFont="1" applyFill="1" applyBorder="1">
      <alignment/>
      <protection/>
    </xf>
    <xf numFmtId="176" fontId="4" fillId="33" borderId="21" xfId="55" applyNumberFormat="1" applyFont="1" applyFill="1" applyBorder="1">
      <alignment/>
      <protection/>
    </xf>
    <xf numFmtId="3" fontId="11" fillId="33" borderId="15" xfId="55" applyNumberFormat="1" applyFont="1" applyFill="1" applyBorder="1">
      <alignment/>
      <protection/>
    </xf>
    <xf numFmtId="3" fontId="13" fillId="33" borderId="16" xfId="55" applyNumberFormat="1" applyFont="1" applyFill="1" applyBorder="1" applyAlignment="1">
      <alignment vertical="center"/>
      <protection/>
    </xf>
    <xf numFmtId="3" fontId="14" fillId="33" borderId="14" xfId="55" applyNumberFormat="1" applyFont="1" applyFill="1" applyBorder="1" applyAlignment="1">
      <alignment horizontal="right" vertical="center"/>
      <protection/>
    </xf>
    <xf numFmtId="1" fontId="4" fillId="33" borderId="23" xfId="55" applyNumberFormat="1" applyFont="1" applyFill="1" applyBorder="1" applyAlignment="1" quotePrefix="1">
      <alignment vertical="center" wrapText="1"/>
      <protection/>
    </xf>
    <xf numFmtId="1" fontId="4" fillId="33" borderId="32" xfId="55" applyNumberFormat="1" applyFont="1" applyFill="1" applyBorder="1" applyAlignment="1">
      <alignment horizontal="left" vertical="center" wrapText="1"/>
      <protection/>
    </xf>
    <xf numFmtId="176" fontId="4" fillId="33" borderId="23" xfId="55" applyNumberFormat="1" applyFont="1" applyFill="1" applyBorder="1">
      <alignment/>
      <protection/>
    </xf>
    <xf numFmtId="176" fontId="4" fillId="33" borderId="32" xfId="55" applyNumberFormat="1" applyFont="1" applyFill="1" applyBorder="1">
      <alignment/>
      <protection/>
    </xf>
    <xf numFmtId="174" fontId="4" fillId="33" borderId="32" xfId="55" applyNumberFormat="1" applyFont="1" applyFill="1" applyBorder="1" applyAlignment="1">
      <alignment vertical="center"/>
      <protection/>
    </xf>
    <xf numFmtId="174" fontId="4" fillId="33" borderId="23" xfId="55" applyNumberFormat="1" applyFont="1" applyFill="1" applyBorder="1" applyAlignment="1">
      <alignment vertical="center"/>
      <protection/>
    </xf>
    <xf numFmtId="174" fontId="4" fillId="33" borderId="23" xfId="55" applyNumberFormat="1" applyFont="1" applyFill="1" applyBorder="1">
      <alignment/>
      <protection/>
    </xf>
    <xf numFmtId="174" fontId="4" fillId="33" borderId="32" xfId="55" applyNumberFormat="1" applyFont="1" applyFill="1" applyBorder="1">
      <alignment/>
      <protection/>
    </xf>
    <xf numFmtId="174" fontId="4" fillId="33" borderId="0" xfId="55" applyNumberFormat="1" applyFont="1" applyFill="1" applyBorder="1" applyAlignment="1">
      <alignment horizontal="right"/>
      <protection/>
    </xf>
    <xf numFmtId="174" fontId="4" fillId="33" borderId="20" xfId="55" applyNumberFormat="1" applyFont="1" applyFill="1" applyBorder="1" applyAlignment="1">
      <alignment horizontal="right"/>
      <protection/>
    </xf>
    <xf numFmtId="174" fontId="4" fillId="33" borderId="15" xfId="55" applyNumberFormat="1" applyFont="1" applyFill="1" applyBorder="1" applyAlignment="1">
      <alignment horizontal="right"/>
      <protection/>
    </xf>
    <xf numFmtId="174" fontId="4" fillId="33" borderId="14" xfId="55" applyNumberFormat="1" applyFont="1" applyFill="1" applyBorder="1" applyAlignment="1">
      <alignment horizontal="right"/>
      <protection/>
    </xf>
    <xf numFmtId="0" fontId="8" fillId="33" borderId="15" xfId="55" applyFont="1" applyFill="1" applyBorder="1" applyAlignment="1" quotePrefix="1">
      <alignment vertical="center" wrapText="1"/>
      <protection/>
    </xf>
    <xf numFmtId="174" fontId="8" fillId="33" borderId="15" xfId="55" applyNumberFormat="1" applyFont="1" applyFill="1" applyBorder="1" applyAlignment="1">
      <alignment vertical="center"/>
      <protection/>
    </xf>
    <xf numFmtId="174" fontId="8" fillId="33" borderId="16" xfId="55" applyNumberFormat="1" applyFont="1" applyFill="1" applyBorder="1" applyAlignment="1">
      <alignment vertical="center"/>
      <protection/>
    </xf>
    <xf numFmtId="174" fontId="8" fillId="33" borderId="14" xfId="55" applyNumberFormat="1" applyFont="1" applyFill="1" applyBorder="1" applyAlignment="1">
      <alignment vertical="center"/>
      <protection/>
    </xf>
    <xf numFmtId="0" fontId="8" fillId="33" borderId="15" xfId="55" applyFont="1" applyFill="1" applyBorder="1" applyAlignment="1">
      <alignment vertical="center"/>
      <protection/>
    </xf>
    <xf numFmtId="0" fontId="8" fillId="33" borderId="16" xfId="55" applyFont="1" applyFill="1" applyBorder="1" applyAlignment="1">
      <alignment vertical="center"/>
      <protection/>
    </xf>
    <xf numFmtId="0" fontId="4" fillId="33" borderId="22" xfId="55" applyFont="1" applyFill="1" applyBorder="1" applyAlignment="1" quotePrefix="1">
      <alignment vertical="center"/>
      <protection/>
    </xf>
    <xf numFmtId="0" fontId="4" fillId="33" borderId="24" xfId="55" applyFont="1" applyFill="1" applyBorder="1" applyAlignment="1">
      <alignment horizontal="left"/>
      <protection/>
    </xf>
    <xf numFmtId="176" fontId="4" fillId="33" borderId="0" xfId="55" applyNumberFormat="1" applyFont="1" applyFill="1" applyAlignment="1">
      <alignment vertical="center"/>
      <protection/>
    </xf>
    <xf numFmtId="0" fontId="4" fillId="33" borderId="24" xfId="55" applyFont="1" applyFill="1" applyBorder="1" applyAlignment="1">
      <alignment vertical="center"/>
      <protection/>
    </xf>
    <xf numFmtId="3" fontId="11" fillId="33" borderId="24" xfId="55" applyNumberFormat="1" applyFont="1" applyFill="1" applyBorder="1" applyAlignment="1" quotePrefix="1">
      <alignment vertical="center"/>
      <protection/>
    </xf>
    <xf numFmtId="3" fontId="11" fillId="33" borderId="20" xfId="55" applyNumberFormat="1" applyFont="1" applyFill="1" applyBorder="1" applyAlignment="1">
      <alignment horizontal="right" vertical="center"/>
      <protection/>
    </xf>
    <xf numFmtId="3" fontId="8" fillId="33" borderId="22" xfId="55" applyNumberFormat="1" applyFont="1" applyFill="1" applyBorder="1" applyAlignment="1">
      <alignment vertical="center" wrapText="1"/>
      <protection/>
    </xf>
    <xf numFmtId="1" fontId="4" fillId="33" borderId="32" xfId="55" applyNumberFormat="1" applyFont="1" applyFill="1" applyBorder="1" applyAlignment="1">
      <alignment horizontal="right" vertical="center"/>
      <protection/>
    </xf>
    <xf numFmtId="1" fontId="4" fillId="33" borderId="23" xfId="55" applyNumberFormat="1" applyFont="1" applyFill="1" applyBorder="1" applyAlignment="1">
      <alignment horizontal="right" vertical="center"/>
      <protection/>
    </xf>
    <xf numFmtId="1" fontId="4" fillId="33" borderId="33" xfId="55" applyNumberFormat="1" applyFont="1" applyFill="1" applyBorder="1" applyAlignment="1">
      <alignment vertical="center"/>
      <protection/>
    </xf>
    <xf numFmtId="3" fontId="8" fillId="33" borderId="26" xfId="55" applyNumberFormat="1" applyFont="1" applyFill="1" applyBorder="1" applyAlignment="1">
      <alignment vertical="center" wrapText="1"/>
      <protection/>
    </xf>
    <xf numFmtId="1" fontId="4" fillId="33" borderId="14" xfId="55" applyNumberFormat="1" applyFont="1" applyFill="1" applyBorder="1" applyAlignment="1">
      <alignment horizontal="right" vertical="center"/>
      <protection/>
    </xf>
    <xf numFmtId="1" fontId="4" fillId="33" borderId="14" xfId="55" applyNumberFormat="1" applyFont="1" applyFill="1" applyBorder="1" applyAlignment="1">
      <alignment vertical="center"/>
      <protection/>
    </xf>
    <xf numFmtId="1" fontId="4" fillId="33" borderId="15" xfId="55" applyNumberFormat="1" applyFont="1" applyFill="1" applyBorder="1" applyAlignment="1">
      <alignment horizontal="right" vertical="center"/>
      <protection/>
    </xf>
    <xf numFmtId="1" fontId="4" fillId="33" borderId="16" xfId="55" applyNumberFormat="1" applyFont="1" applyFill="1" applyBorder="1" applyAlignment="1">
      <alignment vertical="center"/>
      <protection/>
    </xf>
    <xf numFmtId="0" fontId="8" fillId="33" borderId="20" xfId="0" applyFont="1" applyFill="1" applyBorder="1" applyAlignment="1">
      <alignment horizontal="center" vertical="center" wrapText="1"/>
    </xf>
    <xf numFmtId="0" fontId="8" fillId="33" borderId="0" xfId="55" applyFont="1" applyFill="1" applyAlignment="1">
      <alignment horizontal="left" vertical="center" wrapText="1"/>
      <protection/>
    </xf>
    <xf numFmtId="0" fontId="4" fillId="33" borderId="0" xfId="55" applyFont="1" applyFill="1" applyBorder="1" applyAlignment="1">
      <alignment vertical="center" wrapText="1"/>
      <protection/>
    </xf>
    <xf numFmtId="0" fontId="4" fillId="33" borderId="0" xfId="55" applyFont="1" applyFill="1" applyBorder="1" applyAlignment="1">
      <alignment horizontal="left" wrapText="1"/>
      <protection/>
    </xf>
    <xf numFmtId="3" fontId="8" fillId="33" borderId="23" xfId="55" applyNumberFormat="1" applyFont="1" applyFill="1" applyBorder="1" applyAlignment="1">
      <alignment horizontal="center"/>
      <protection/>
    </xf>
    <xf numFmtId="3" fontId="8" fillId="33" borderId="20" xfId="55" applyNumberFormat="1" applyFont="1" applyFill="1" applyBorder="1" applyAlignment="1">
      <alignment horizontal="center"/>
      <protection/>
    </xf>
    <xf numFmtId="3" fontId="8" fillId="33" borderId="15" xfId="55" applyNumberFormat="1" applyFont="1" applyFill="1" applyBorder="1" applyAlignment="1">
      <alignment horizontal="center"/>
      <protection/>
    </xf>
    <xf numFmtId="176" fontId="8" fillId="33" borderId="22" xfId="55" applyNumberFormat="1" applyFont="1" applyFill="1" applyBorder="1" applyAlignment="1">
      <alignment horizontal="center"/>
      <protection/>
    </xf>
    <xf numFmtId="176" fontId="8" fillId="33" borderId="24" xfId="55" applyNumberFormat="1" applyFont="1" applyFill="1" applyBorder="1" applyAlignment="1">
      <alignment horizontal="center"/>
      <protection/>
    </xf>
    <xf numFmtId="176" fontId="8" fillId="33" borderId="26" xfId="55" applyNumberFormat="1" applyFont="1" applyFill="1" applyBorder="1" applyAlignment="1">
      <alignment horizontal="center"/>
      <protection/>
    </xf>
    <xf numFmtId="0" fontId="4" fillId="33" borderId="0" xfId="0" applyFont="1" applyFill="1" applyAlignment="1">
      <alignment horizontal="left"/>
    </xf>
    <xf numFmtId="0" fontId="9" fillId="33" borderId="0" xfId="0" applyFont="1" applyFill="1" applyAlignment="1" quotePrefix="1">
      <alignment horizontal="left"/>
    </xf>
    <xf numFmtId="3" fontId="8" fillId="33" borderId="36" xfId="55" applyNumberFormat="1" applyFont="1" applyFill="1" applyBorder="1" applyAlignment="1">
      <alignment horizontal="center"/>
      <protection/>
    </xf>
    <xf numFmtId="3" fontId="8" fillId="33" borderId="37" xfId="55" applyNumberFormat="1" applyFont="1" applyFill="1" applyBorder="1" applyAlignment="1">
      <alignment horizontal="center"/>
      <protection/>
    </xf>
    <xf numFmtId="3" fontId="8" fillId="33" borderId="38" xfId="55" applyNumberFormat="1" applyFont="1" applyFill="1" applyBorder="1" applyAlignment="1">
      <alignment horizontal="center"/>
      <protection/>
    </xf>
    <xf numFmtId="176" fontId="8" fillId="33" borderId="32" xfId="55" applyNumberFormat="1" applyFont="1" applyFill="1" applyBorder="1" applyAlignment="1">
      <alignment horizontal="center"/>
      <protection/>
    </xf>
    <xf numFmtId="176" fontId="8" fillId="33" borderId="0" xfId="55" applyNumberFormat="1" applyFont="1" applyFill="1" applyBorder="1" applyAlignment="1">
      <alignment horizontal="center"/>
      <protection/>
    </xf>
    <xf numFmtId="176" fontId="8" fillId="33" borderId="14" xfId="55" applyNumberFormat="1" applyFont="1" applyFill="1" applyBorder="1" applyAlignment="1">
      <alignment horizontal="center"/>
      <protection/>
    </xf>
    <xf numFmtId="176" fontId="4" fillId="33" borderId="0" xfId="55" applyNumberFormat="1" applyFont="1" applyFill="1" applyAlignment="1">
      <alignment horizontal="right"/>
      <protection/>
    </xf>
    <xf numFmtId="0" fontId="4" fillId="33" borderId="14" xfId="55" applyFont="1" applyFill="1" applyBorder="1">
      <alignment/>
      <protection/>
    </xf>
    <xf numFmtId="3" fontId="4" fillId="33" borderId="14" xfId="55" applyNumberFormat="1" applyFont="1" applyFill="1" applyBorder="1">
      <alignment/>
      <protection/>
    </xf>
    <xf numFmtId="176" fontId="4" fillId="33" borderId="14" xfId="55" applyNumberFormat="1" applyFont="1" applyFill="1" applyBorder="1">
      <alignment/>
      <protection/>
    </xf>
    <xf numFmtId="176" fontId="4" fillId="33" borderId="14" xfId="55" applyNumberFormat="1" applyFont="1" applyFill="1" applyBorder="1" applyAlignment="1">
      <alignment horizontal="right"/>
      <protection/>
    </xf>
    <xf numFmtId="3" fontId="4" fillId="33" borderId="39" xfId="55" applyNumberFormat="1" applyFont="1" applyFill="1" applyBorder="1">
      <alignment/>
      <protection/>
    </xf>
    <xf numFmtId="176" fontId="4" fillId="33" borderId="39" xfId="55" applyNumberFormat="1" applyFont="1" applyFill="1" applyBorder="1">
      <alignment/>
      <protection/>
    </xf>
    <xf numFmtId="174" fontId="8" fillId="33" borderId="0" xfId="55" applyNumberFormat="1" applyFont="1" applyFill="1">
      <alignment/>
      <protection/>
    </xf>
    <xf numFmtId="0" fontId="4" fillId="33" borderId="22" xfId="55" applyFont="1" applyFill="1" applyBorder="1">
      <alignment/>
      <protection/>
    </xf>
    <xf numFmtId="0" fontId="4" fillId="33" borderId="24" xfId="55" applyFont="1" applyFill="1" applyBorder="1">
      <alignment/>
      <protection/>
    </xf>
    <xf numFmtId="3" fontId="11" fillId="33" borderId="14" xfId="55" applyNumberFormat="1" applyFont="1" applyFill="1" applyBorder="1">
      <alignment/>
      <protection/>
    </xf>
    <xf numFmtId="176" fontId="16" fillId="33" borderId="24" xfId="53" applyNumberFormat="1" applyFont="1" applyFill="1" applyBorder="1">
      <alignment/>
      <protection/>
    </xf>
    <xf numFmtId="176" fontId="17" fillId="33" borderId="24" xfId="53" applyNumberFormat="1" applyFont="1" applyFill="1" applyBorder="1">
      <alignment/>
      <protection/>
    </xf>
    <xf numFmtId="176" fontId="16" fillId="33" borderId="24" xfId="53" applyNumberFormat="1" applyFont="1" applyFill="1" applyBorder="1" applyAlignment="1">
      <alignment horizontal="right"/>
      <protection/>
    </xf>
    <xf numFmtId="176" fontId="18" fillId="33" borderId="24" xfId="53" applyNumberFormat="1" applyFont="1" applyFill="1" applyBorder="1" applyAlignment="1">
      <alignment horizontal="right"/>
      <protection/>
    </xf>
    <xf numFmtId="176" fontId="18" fillId="33" borderId="24" xfId="53" applyNumberFormat="1" applyFont="1" applyFill="1" applyBorder="1" applyAlignment="1" quotePrefix="1">
      <alignment horizontal="right"/>
      <protection/>
    </xf>
    <xf numFmtId="176" fontId="16" fillId="33" borderId="35" xfId="0" applyNumberFormat="1" applyFont="1" applyFill="1" applyBorder="1" applyAlignment="1">
      <alignment vertical="center"/>
    </xf>
    <xf numFmtId="3" fontId="4" fillId="33" borderId="24" xfId="0" applyNumberFormat="1" applyFont="1" applyFill="1" applyBorder="1" applyAlignment="1">
      <alignment/>
    </xf>
    <xf numFmtId="3" fontId="4" fillId="33" borderId="26" xfId="0" applyNumberFormat="1" applyFont="1" applyFill="1" applyBorder="1" applyAlignment="1">
      <alignment horizontal="right"/>
    </xf>
    <xf numFmtId="0" fontId="4" fillId="33" borderId="24" xfId="0" applyFont="1" applyFill="1" applyBorder="1" applyAlignment="1">
      <alignment/>
    </xf>
    <xf numFmtId="3" fontId="8" fillId="33" borderId="35" xfId="0" applyNumberFormat="1" applyFont="1" applyFill="1" applyBorder="1" applyAlignment="1">
      <alignment vertical="center"/>
    </xf>
    <xf numFmtId="0" fontId="8" fillId="33" borderId="24" xfId="55" applyFont="1" applyFill="1" applyBorder="1">
      <alignment/>
      <protection/>
    </xf>
    <xf numFmtId="3" fontId="4" fillId="33" borderId="22" xfId="55" applyNumberFormat="1" applyFont="1" applyFill="1" applyBorder="1">
      <alignment/>
      <protection/>
    </xf>
    <xf numFmtId="3" fontId="4" fillId="33" borderId="24" xfId="55" applyNumberFormat="1" applyFont="1" applyFill="1" applyBorder="1">
      <alignment/>
      <protection/>
    </xf>
    <xf numFmtId="3" fontId="4" fillId="33" borderId="26" xfId="55" applyNumberFormat="1" applyFont="1" applyFill="1" applyBorder="1">
      <alignment/>
      <protection/>
    </xf>
    <xf numFmtId="3" fontId="8" fillId="33" borderId="24" xfId="55" applyNumberFormat="1" applyFont="1" applyFill="1" applyBorder="1" applyAlignment="1">
      <alignment horizontal="right"/>
      <protection/>
    </xf>
    <xf numFmtId="1" fontId="8" fillId="33" borderId="24" xfId="55" applyNumberFormat="1" applyFont="1" applyFill="1" applyBorder="1" applyAlignment="1">
      <alignment horizontal="right" wrapText="1"/>
      <protection/>
    </xf>
    <xf numFmtId="1" fontId="8" fillId="33" borderId="26" xfId="55" applyNumberFormat="1" applyFont="1" applyFill="1" applyBorder="1" applyAlignment="1">
      <alignment horizontal="right" wrapText="1"/>
      <protection/>
    </xf>
    <xf numFmtId="3" fontId="8" fillId="33" borderId="24" xfId="55" applyNumberFormat="1" applyFont="1" applyFill="1" applyBorder="1" applyAlignment="1">
      <alignment vertical="top"/>
      <protection/>
    </xf>
    <xf numFmtId="1" fontId="8" fillId="33" borderId="24" xfId="55" applyNumberFormat="1" applyFont="1" applyFill="1" applyBorder="1" applyAlignment="1">
      <alignment horizontal="right" vertical="center" wrapText="1"/>
      <protection/>
    </xf>
    <xf numFmtId="1" fontId="8" fillId="0" borderId="26" xfId="55" applyNumberFormat="1" applyFont="1" applyBorder="1" applyAlignment="1">
      <alignment vertical="center" wrapText="1"/>
      <protection/>
    </xf>
    <xf numFmtId="0" fontId="8" fillId="33" borderId="22" xfId="55" applyFont="1" applyFill="1" applyBorder="1" applyAlignment="1">
      <alignment horizontal="center"/>
      <protection/>
    </xf>
    <xf numFmtId="0" fontId="8" fillId="33" borderId="40" xfId="55" applyFont="1" applyFill="1" applyBorder="1">
      <alignment/>
      <protection/>
    </xf>
    <xf numFmtId="0" fontId="8" fillId="33" borderId="0" xfId="0" applyFont="1" applyFill="1" applyBorder="1" applyAlignment="1">
      <alignment horizontal="center" vertical="center" wrapText="1"/>
    </xf>
    <xf numFmtId="3" fontId="4" fillId="33" borderId="41" xfId="55" applyNumberFormat="1" applyFont="1" applyFill="1" applyBorder="1">
      <alignment/>
      <protection/>
    </xf>
    <xf numFmtId="1" fontId="8" fillId="33" borderId="26" xfId="55" applyNumberFormat="1" applyFont="1" applyFill="1" applyBorder="1" applyAlignment="1">
      <alignment vertical="center" wrapText="1"/>
      <protection/>
    </xf>
    <xf numFmtId="3" fontId="8" fillId="33" borderId="0" xfId="55" applyNumberFormat="1" applyFont="1" applyFill="1" applyAlignment="1">
      <alignment horizontal="center"/>
      <protection/>
    </xf>
    <xf numFmtId="3" fontId="8" fillId="33" borderId="32" xfId="55" applyNumberFormat="1" applyFont="1" applyFill="1" applyBorder="1">
      <alignment/>
      <protection/>
    </xf>
    <xf numFmtId="0" fontId="4" fillId="33" borderId="0" xfId="52" applyFont="1" applyFill="1">
      <alignment/>
      <protection/>
    </xf>
    <xf numFmtId="0" fontId="4" fillId="33" borderId="0" xfId="0" applyFont="1" applyFill="1" applyBorder="1" applyAlignment="1">
      <alignment horizontal="center" vertical="center" wrapText="1"/>
    </xf>
    <xf numFmtId="0" fontId="11" fillId="33" borderId="0" xfId="0" applyFont="1" applyFill="1" applyBorder="1" applyAlignment="1">
      <alignment/>
    </xf>
    <xf numFmtId="3" fontId="4" fillId="33" borderId="0" xfId="0" applyNumberFormat="1" applyFont="1" applyFill="1" applyBorder="1" applyAlignment="1">
      <alignment horizontal="right"/>
    </xf>
    <xf numFmtId="176" fontId="8" fillId="33" borderId="19" xfId="0" applyNumberFormat="1" applyFont="1" applyFill="1" applyBorder="1" applyAlignment="1">
      <alignment/>
    </xf>
    <xf numFmtId="174" fontId="4" fillId="33" borderId="13" xfId="0" applyNumberFormat="1" applyFont="1" applyFill="1" applyBorder="1" applyAlignment="1">
      <alignment/>
    </xf>
    <xf numFmtId="174" fontId="4" fillId="33" borderId="42" xfId="0" applyNumberFormat="1" applyFont="1" applyFill="1" applyBorder="1" applyAlignment="1">
      <alignment/>
    </xf>
    <xf numFmtId="3" fontId="4" fillId="33" borderId="32" xfId="0" applyNumberFormat="1" applyFont="1" applyFill="1" applyBorder="1" applyAlignment="1">
      <alignment horizontal="right"/>
    </xf>
    <xf numFmtId="3" fontId="4" fillId="33" borderId="14" xfId="0" applyNumberFormat="1" applyFont="1" applyFill="1" applyBorder="1" applyAlignment="1">
      <alignment horizontal="right"/>
    </xf>
    <xf numFmtId="0" fontId="8" fillId="33" borderId="0" xfId="0" applyFont="1" applyFill="1" applyAlignment="1">
      <alignment/>
    </xf>
    <xf numFmtId="0" fontId="4" fillId="33" borderId="23" xfId="0" applyFont="1" applyFill="1" applyBorder="1" applyAlignment="1">
      <alignment wrapText="1"/>
    </xf>
    <xf numFmtId="0" fontId="4" fillId="33" borderId="32" xfId="0" applyFont="1" applyFill="1" applyBorder="1" applyAlignment="1">
      <alignment wrapText="1"/>
    </xf>
    <xf numFmtId="0" fontId="4" fillId="33" borderId="0" xfId="0" applyFont="1" applyFill="1" applyAlignment="1">
      <alignment vertical="top"/>
    </xf>
    <xf numFmtId="0" fontId="4" fillId="0" borderId="0" xfId="0" applyFont="1" applyAlignment="1">
      <alignment vertical="top"/>
    </xf>
    <xf numFmtId="0" fontId="4" fillId="33" borderId="20" xfId="0" applyFont="1" applyFill="1" applyBorder="1" applyAlignment="1">
      <alignment wrapText="1"/>
    </xf>
    <xf numFmtId="0" fontId="4" fillId="0" borderId="0" xfId="0" applyFont="1" applyAlignment="1">
      <alignment wrapText="1"/>
    </xf>
    <xf numFmtId="0" fontId="4" fillId="33" borderId="20" xfId="0" applyFont="1" applyFill="1" applyBorder="1" applyAlignment="1">
      <alignment/>
    </xf>
    <xf numFmtId="3" fontId="16" fillId="33" borderId="20" xfId="53" applyNumberFormat="1" applyFont="1" applyFill="1" applyBorder="1">
      <alignment/>
      <protection/>
    </xf>
    <xf numFmtId="3" fontId="8" fillId="33" borderId="0" xfId="53" applyNumberFormat="1" applyFont="1" applyFill="1" applyBorder="1">
      <alignment/>
      <protection/>
    </xf>
    <xf numFmtId="3" fontId="16" fillId="33" borderId="0" xfId="53" applyNumberFormat="1" applyFont="1" applyFill="1" applyBorder="1">
      <alignment/>
      <protection/>
    </xf>
    <xf numFmtId="3" fontId="8" fillId="33" borderId="21" xfId="53" applyNumberFormat="1" applyFont="1" applyFill="1" applyBorder="1">
      <alignment/>
      <protection/>
    </xf>
    <xf numFmtId="3" fontId="16" fillId="34" borderId="0" xfId="53" applyNumberFormat="1" applyFont="1" applyFill="1" applyBorder="1">
      <alignment/>
      <protection/>
    </xf>
    <xf numFmtId="3" fontId="8" fillId="34" borderId="0" xfId="53" applyNumberFormat="1" applyFont="1" applyFill="1" applyBorder="1">
      <alignment/>
      <protection/>
    </xf>
    <xf numFmtId="176" fontId="16" fillId="34" borderId="24" xfId="53" applyNumberFormat="1" applyFont="1" applyFill="1" applyBorder="1">
      <alignment/>
      <protection/>
    </xf>
    <xf numFmtId="0" fontId="4" fillId="33" borderId="21" xfId="0" applyFont="1" applyFill="1" applyBorder="1" applyAlignment="1">
      <alignment/>
    </xf>
    <xf numFmtId="0" fontId="4" fillId="0" borderId="0" xfId="0" applyFont="1" applyAlignment="1">
      <alignment/>
    </xf>
    <xf numFmtId="0" fontId="4" fillId="33" borderId="0" xfId="0" applyFont="1" applyFill="1" applyBorder="1" applyAlignment="1" quotePrefix="1">
      <alignment/>
    </xf>
    <xf numFmtId="3" fontId="17" fillId="33" borderId="20" xfId="53" applyNumberFormat="1" applyFont="1" applyFill="1" applyBorder="1">
      <alignment/>
      <protection/>
    </xf>
    <xf numFmtId="3" fontId="11" fillId="33" borderId="0" xfId="53" applyNumberFormat="1" applyFont="1" applyFill="1" applyBorder="1">
      <alignment/>
      <protection/>
    </xf>
    <xf numFmtId="3" fontId="17" fillId="33" borderId="0" xfId="53" applyNumberFormat="1" applyFont="1" applyFill="1" applyBorder="1">
      <alignment/>
      <protection/>
    </xf>
    <xf numFmtId="3" fontId="11" fillId="33" borderId="21" xfId="53" applyNumberFormat="1" applyFont="1" applyFill="1" applyBorder="1">
      <alignment/>
      <protection/>
    </xf>
    <xf numFmtId="3" fontId="17" fillId="34" borderId="0" xfId="53" applyNumberFormat="1" applyFont="1" applyFill="1" applyBorder="1">
      <alignment/>
      <protection/>
    </xf>
    <xf numFmtId="3" fontId="11" fillId="34" borderId="0" xfId="53" applyNumberFormat="1" applyFont="1" applyFill="1" applyBorder="1">
      <alignment/>
      <protection/>
    </xf>
    <xf numFmtId="176" fontId="17" fillId="34" borderId="24" xfId="53" applyNumberFormat="1" applyFont="1" applyFill="1" applyBorder="1">
      <alignment/>
      <protection/>
    </xf>
    <xf numFmtId="3" fontId="8" fillId="33" borderId="0" xfId="0" applyNumberFormat="1" applyFont="1" applyFill="1" applyBorder="1" applyAlignment="1">
      <alignment horizontal="right"/>
    </xf>
    <xf numFmtId="3" fontId="19" fillId="33" borderId="0" xfId="53" applyNumberFormat="1" applyFont="1" applyFill="1" applyBorder="1" quotePrefix="1">
      <alignment/>
      <protection/>
    </xf>
    <xf numFmtId="176" fontId="8" fillId="33" borderId="20" xfId="0" applyNumberFormat="1" applyFont="1" applyFill="1" applyBorder="1" applyAlignment="1">
      <alignment/>
    </xf>
    <xf numFmtId="3" fontId="19" fillId="33" borderId="21" xfId="53" applyNumberFormat="1" applyFont="1" applyFill="1" applyBorder="1" quotePrefix="1">
      <alignment/>
      <protection/>
    </xf>
    <xf numFmtId="3" fontId="19" fillId="34" borderId="0" xfId="53" applyNumberFormat="1" applyFont="1" applyFill="1" applyBorder="1" quotePrefix="1">
      <alignment/>
      <protection/>
    </xf>
    <xf numFmtId="3" fontId="16" fillId="33" borderId="20" xfId="53" applyNumberFormat="1" applyFont="1" applyFill="1" applyBorder="1" applyAlignment="1">
      <alignment horizontal="right"/>
      <protection/>
    </xf>
    <xf numFmtId="3" fontId="8" fillId="33" borderId="0" xfId="53" applyNumberFormat="1" applyFont="1" applyFill="1" applyBorder="1" applyAlignment="1">
      <alignment horizontal="right"/>
      <protection/>
    </xf>
    <xf numFmtId="3" fontId="16" fillId="33" borderId="0" xfId="53" applyNumberFormat="1" applyFont="1" applyFill="1" applyBorder="1" applyAlignment="1">
      <alignment horizontal="right"/>
      <protection/>
    </xf>
    <xf numFmtId="3" fontId="8" fillId="33" borderId="21" xfId="53" applyNumberFormat="1" applyFont="1" applyFill="1" applyBorder="1" applyAlignment="1">
      <alignment horizontal="right"/>
      <protection/>
    </xf>
    <xf numFmtId="3" fontId="16" fillId="34" borderId="0" xfId="53" applyNumberFormat="1" applyFont="1" applyFill="1" applyBorder="1" applyAlignment="1">
      <alignment horizontal="right"/>
      <protection/>
    </xf>
    <xf numFmtId="3" fontId="8" fillId="34" borderId="0" xfId="53" applyNumberFormat="1" applyFont="1" applyFill="1" applyBorder="1" applyAlignment="1">
      <alignment horizontal="right"/>
      <protection/>
    </xf>
    <xf numFmtId="176" fontId="16" fillId="34" borderId="24" xfId="53" applyNumberFormat="1" applyFont="1" applyFill="1" applyBorder="1" applyAlignment="1">
      <alignment horizontal="right"/>
      <protection/>
    </xf>
    <xf numFmtId="3" fontId="18" fillId="33" borderId="0" xfId="0" applyNumberFormat="1" applyFont="1" applyFill="1" applyBorder="1" applyAlignment="1">
      <alignment vertical="center"/>
    </xf>
    <xf numFmtId="3" fontId="4" fillId="33" borderId="0" xfId="0" applyNumberFormat="1" applyFont="1" applyFill="1" applyBorder="1" applyAlignment="1">
      <alignment vertical="center"/>
    </xf>
    <xf numFmtId="176" fontId="18" fillId="33" borderId="20" xfId="0" applyNumberFormat="1" applyFont="1" applyFill="1" applyBorder="1" applyAlignment="1">
      <alignment vertical="center"/>
    </xf>
    <xf numFmtId="3" fontId="18" fillId="33" borderId="20" xfId="53" applyNumberFormat="1" applyFont="1" applyFill="1" applyBorder="1" applyAlignment="1">
      <alignment horizontal="right"/>
      <protection/>
    </xf>
    <xf numFmtId="3" fontId="4" fillId="33" borderId="0" xfId="53" applyNumberFormat="1" applyFont="1" applyFill="1" applyBorder="1" applyAlignment="1">
      <alignment horizontal="right"/>
      <protection/>
    </xf>
    <xf numFmtId="3" fontId="18" fillId="33" borderId="0" xfId="53" applyNumberFormat="1" applyFont="1" applyFill="1" applyBorder="1" applyAlignment="1">
      <alignment horizontal="right"/>
      <protection/>
    </xf>
    <xf numFmtId="3" fontId="4" fillId="33" borderId="21" xfId="53" applyNumberFormat="1" applyFont="1" applyFill="1" applyBorder="1" applyAlignment="1">
      <alignment horizontal="right"/>
      <protection/>
    </xf>
    <xf numFmtId="3" fontId="18" fillId="34" borderId="0" xfId="53" applyNumberFormat="1" applyFont="1" applyFill="1" applyBorder="1" applyAlignment="1">
      <alignment horizontal="right"/>
      <protection/>
    </xf>
    <xf numFmtId="3" fontId="4" fillId="34" borderId="0" xfId="53" applyNumberFormat="1" applyFont="1" applyFill="1" applyBorder="1" applyAlignment="1">
      <alignment horizontal="right"/>
      <protection/>
    </xf>
    <xf numFmtId="0" fontId="18" fillId="33" borderId="0" xfId="0" applyFont="1" applyFill="1" applyBorder="1" applyAlignment="1">
      <alignment vertical="center"/>
    </xf>
    <xf numFmtId="3" fontId="4" fillId="33" borderId="0" xfId="0" applyNumberFormat="1" applyFont="1" applyFill="1" applyBorder="1" applyAlignment="1">
      <alignment/>
    </xf>
    <xf numFmtId="3" fontId="18" fillId="33" borderId="20" xfId="53" applyNumberFormat="1" applyFont="1" applyFill="1" applyBorder="1" applyAlignment="1" quotePrefix="1">
      <alignment horizontal="right"/>
      <protection/>
    </xf>
    <xf numFmtId="176" fontId="18" fillId="34" borderId="24" xfId="53" applyNumberFormat="1" applyFont="1" applyFill="1" applyBorder="1" applyAlignment="1">
      <alignment horizontal="right"/>
      <protection/>
    </xf>
    <xf numFmtId="0" fontId="17" fillId="33" borderId="0" xfId="0" applyFont="1" applyFill="1" applyBorder="1" applyAlignment="1">
      <alignment vertical="center"/>
    </xf>
    <xf numFmtId="0" fontId="11" fillId="33" borderId="0" xfId="0" applyFont="1" applyFill="1" applyBorder="1" applyAlignment="1">
      <alignment vertical="center"/>
    </xf>
    <xf numFmtId="176" fontId="17" fillId="33" borderId="20" xfId="0" applyNumberFormat="1" applyFont="1" applyFill="1" applyBorder="1" applyAlignment="1">
      <alignment vertical="center"/>
    </xf>
    <xf numFmtId="3" fontId="4" fillId="33" borderId="20" xfId="0" applyNumberFormat="1" applyFont="1" applyFill="1" applyBorder="1" applyAlignment="1">
      <alignment/>
    </xf>
    <xf numFmtId="3" fontId="4" fillId="33" borderId="0" xfId="53" applyNumberFormat="1" applyFont="1" applyFill="1" applyBorder="1" applyAlignment="1" quotePrefix="1">
      <alignment horizontal="right"/>
      <protection/>
    </xf>
    <xf numFmtId="3" fontId="4" fillId="33" borderId="21" xfId="53" applyNumberFormat="1" applyFont="1" applyFill="1" applyBorder="1" applyAlignment="1" quotePrefix="1">
      <alignment horizontal="right"/>
      <protection/>
    </xf>
    <xf numFmtId="3" fontId="4" fillId="34" borderId="0" xfId="53" applyNumberFormat="1" applyFont="1" applyFill="1" applyBorder="1" applyAlignment="1" quotePrefix="1">
      <alignment horizontal="right"/>
      <protection/>
    </xf>
    <xf numFmtId="0" fontId="8" fillId="33" borderId="11" xfId="0" applyFont="1" applyFill="1" applyBorder="1" applyAlignment="1">
      <alignment vertical="center"/>
    </xf>
    <xf numFmtId="0" fontId="8" fillId="33" borderId="19" xfId="0" applyFont="1" applyFill="1" applyBorder="1" applyAlignment="1">
      <alignment vertical="center"/>
    </xf>
    <xf numFmtId="3" fontId="8" fillId="33" borderId="11"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8" fillId="34" borderId="19" xfId="0" applyNumberFormat="1" applyFont="1" applyFill="1" applyBorder="1" applyAlignment="1">
      <alignment horizontal="right" vertical="center"/>
    </xf>
    <xf numFmtId="176" fontId="8" fillId="34" borderId="35" xfId="0" applyNumberFormat="1" applyFont="1" applyFill="1" applyBorder="1" applyAlignment="1">
      <alignment horizontal="right" vertical="center"/>
    </xf>
    <xf numFmtId="176" fontId="8" fillId="33" borderId="11" xfId="0" applyNumberFormat="1" applyFont="1" applyFill="1" applyBorder="1" applyAlignment="1">
      <alignment vertical="center"/>
    </xf>
    <xf numFmtId="3" fontId="19" fillId="33" borderId="34" xfId="53" applyNumberFormat="1" applyFont="1" applyFill="1" applyBorder="1" quotePrefix="1">
      <alignment/>
      <protection/>
    </xf>
    <xf numFmtId="0" fontId="8" fillId="33" borderId="0" xfId="0" applyFont="1" applyFill="1" applyAlignment="1">
      <alignment vertical="center"/>
    </xf>
    <xf numFmtId="3" fontId="4" fillId="33" borderId="21" xfId="0" applyNumberFormat="1" applyFont="1" applyFill="1" applyBorder="1" applyAlignment="1">
      <alignment/>
    </xf>
    <xf numFmtId="3" fontId="4" fillId="34" borderId="0" xfId="0" applyNumberFormat="1" applyFont="1" applyFill="1" applyBorder="1" applyAlignment="1">
      <alignment/>
    </xf>
    <xf numFmtId="3" fontId="4" fillId="34" borderId="24" xfId="0" applyNumberFormat="1" applyFont="1" applyFill="1" applyBorder="1" applyAlignment="1">
      <alignment/>
    </xf>
    <xf numFmtId="0" fontId="4" fillId="33" borderId="15" xfId="0" applyFont="1" applyFill="1" applyBorder="1" applyAlignment="1">
      <alignment/>
    </xf>
    <xf numFmtId="0" fontId="4" fillId="33" borderId="14" xfId="0" applyFont="1" applyFill="1" applyBorder="1" applyAlignment="1">
      <alignment/>
    </xf>
    <xf numFmtId="3" fontId="4" fillId="33" borderId="15" xfId="0" applyNumberFormat="1" applyFont="1" applyFill="1" applyBorder="1" applyAlignment="1">
      <alignment horizontal="right"/>
    </xf>
    <xf numFmtId="3" fontId="4" fillId="33" borderId="16" xfId="0" applyNumberFormat="1" applyFont="1" applyFill="1" applyBorder="1" applyAlignment="1">
      <alignment horizontal="right"/>
    </xf>
    <xf numFmtId="3" fontId="4" fillId="34" borderId="14" xfId="0" applyNumberFormat="1" applyFont="1" applyFill="1" applyBorder="1" applyAlignment="1">
      <alignment horizontal="right"/>
    </xf>
    <xf numFmtId="3" fontId="4" fillId="34" borderId="26" xfId="0" applyNumberFormat="1" applyFont="1" applyFill="1" applyBorder="1" applyAlignment="1">
      <alignment horizontal="right"/>
    </xf>
    <xf numFmtId="0" fontId="4" fillId="34" borderId="0" xfId="0" applyFont="1" applyFill="1" applyBorder="1" applyAlignment="1">
      <alignment/>
    </xf>
    <xf numFmtId="0" fontId="4" fillId="34" borderId="24" xfId="0" applyFont="1" applyFill="1" applyBorder="1" applyAlignment="1">
      <alignment/>
    </xf>
    <xf numFmtId="3" fontId="8" fillId="33" borderId="11" xfId="0" applyNumberFormat="1" applyFont="1" applyFill="1" applyBorder="1" applyAlignment="1">
      <alignment vertical="center"/>
    </xf>
    <xf numFmtId="3" fontId="8" fillId="33" borderId="19" xfId="0" applyNumberFormat="1" applyFont="1" applyFill="1" applyBorder="1" applyAlignment="1">
      <alignment vertical="center"/>
    </xf>
    <xf numFmtId="3" fontId="8" fillId="33" borderId="34" xfId="0" applyNumberFormat="1" applyFont="1" applyFill="1" applyBorder="1" applyAlignment="1">
      <alignment vertical="center"/>
    </xf>
    <xf numFmtId="3" fontId="8" fillId="34" borderId="19" xfId="0" applyNumberFormat="1" applyFont="1" applyFill="1" applyBorder="1" applyAlignment="1">
      <alignment vertical="center"/>
    </xf>
    <xf numFmtId="3" fontId="8" fillId="34" borderId="35" xfId="0" applyNumberFormat="1" applyFont="1" applyFill="1" applyBorder="1" applyAlignment="1">
      <alignment vertical="center"/>
    </xf>
    <xf numFmtId="0" fontId="9" fillId="33" borderId="0" xfId="0" applyFont="1" applyFill="1" applyAlignment="1" quotePrefix="1">
      <alignment/>
    </xf>
    <xf numFmtId="0" fontId="4" fillId="33" borderId="0" xfId="0" applyFont="1" applyFill="1" applyAlignment="1">
      <alignment vertical="center"/>
    </xf>
    <xf numFmtId="0" fontId="4" fillId="33" borderId="0" xfId="0" applyFont="1" applyFill="1" applyAlignment="1">
      <alignment horizontal="right" vertical="center"/>
    </xf>
    <xf numFmtId="0" fontId="4" fillId="33" borderId="0" xfId="0" applyFont="1" applyFill="1" applyAlignment="1">
      <alignment horizontal="right" vertical="top"/>
    </xf>
    <xf numFmtId="0" fontId="4" fillId="33" borderId="20" xfId="0" applyFont="1" applyFill="1" applyBorder="1" applyAlignment="1">
      <alignment horizontal="right"/>
    </xf>
    <xf numFmtId="3" fontId="4" fillId="33" borderId="0" xfId="0" applyNumberFormat="1" applyFont="1" applyFill="1" applyBorder="1" applyAlignment="1">
      <alignment horizontal="center"/>
    </xf>
    <xf numFmtId="3" fontId="4" fillId="33" borderId="23" xfId="0" applyNumberFormat="1" applyFont="1" applyFill="1" applyBorder="1" applyAlignment="1">
      <alignment/>
    </xf>
    <xf numFmtId="3" fontId="4" fillId="33" borderId="33" xfId="0" applyNumberFormat="1" applyFont="1" applyFill="1" applyBorder="1" applyAlignment="1">
      <alignment/>
    </xf>
    <xf numFmtId="0" fontId="4" fillId="33" borderId="23" xfId="0" applyFont="1" applyFill="1" applyBorder="1" applyAlignment="1">
      <alignment horizontal="right"/>
    </xf>
    <xf numFmtId="0" fontId="4" fillId="33" borderId="32" xfId="0" applyFont="1" applyFill="1" applyBorder="1" applyAlignment="1">
      <alignment/>
    </xf>
    <xf numFmtId="3" fontId="4" fillId="33" borderId="32" xfId="0" applyNumberFormat="1" applyFont="1" applyFill="1" applyBorder="1" applyAlignment="1">
      <alignment horizontal="center"/>
    </xf>
    <xf numFmtId="3" fontId="4" fillId="33" borderId="32" xfId="0" applyNumberFormat="1" applyFont="1" applyFill="1" applyBorder="1" applyAlignment="1">
      <alignment/>
    </xf>
    <xf numFmtId="0" fontId="4" fillId="33" borderId="15" xfId="0" applyFont="1" applyFill="1" applyBorder="1" applyAlignment="1">
      <alignment horizontal="right"/>
    </xf>
    <xf numFmtId="3" fontId="4" fillId="33" borderId="15" xfId="0" applyNumberFormat="1" applyFont="1" applyFill="1" applyBorder="1" applyAlignment="1">
      <alignment/>
    </xf>
    <xf numFmtId="3" fontId="4" fillId="33" borderId="16" xfId="0" applyNumberFormat="1" applyFont="1" applyFill="1" applyBorder="1" applyAlignment="1">
      <alignment/>
    </xf>
    <xf numFmtId="3" fontId="4" fillId="33" borderId="14" xfId="0" applyNumberFormat="1" applyFont="1" applyFill="1" applyBorder="1" applyAlignment="1">
      <alignment horizontal="center"/>
    </xf>
    <xf numFmtId="3" fontId="4" fillId="33" borderId="14" xfId="0" applyNumberFormat="1" applyFont="1" applyFill="1" applyBorder="1" applyAlignment="1">
      <alignment/>
    </xf>
    <xf numFmtId="176" fontId="4" fillId="33" borderId="21" xfId="0" applyNumberFormat="1" applyFont="1" applyFill="1" applyBorder="1" applyAlignment="1">
      <alignment/>
    </xf>
    <xf numFmtId="176" fontId="4" fillId="33" borderId="0" xfId="0" applyNumberFormat="1" applyFont="1" applyFill="1" applyBorder="1" applyAlignment="1">
      <alignment horizontal="right"/>
    </xf>
    <xf numFmtId="0" fontId="9" fillId="33" borderId="0" xfId="0" applyFont="1" applyFill="1" applyBorder="1" applyAlignment="1" quotePrefix="1">
      <alignment/>
    </xf>
    <xf numFmtId="176" fontId="4" fillId="33" borderId="16" xfId="0" applyNumberFormat="1" applyFont="1" applyFill="1" applyBorder="1" applyAlignment="1">
      <alignment/>
    </xf>
    <xf numFmtId="176" fontId="4" fillId="33" borderId="14" xfId="0" applyNumberFormat="1" applyFont="1" applyFill="1" applyBorder="1" applyAlignment="1">
      <alignment horizontal="right"/>
    </xf>
    <xf numFmtId="0" fontId="9" fillId="33" borderId="14" xfId="0" applyFont="1" applyFill="1" applyBorder="1" applyAlignment="1" quotePrefix="1">
      <alignment/>
    </xf>
    <xf numFmtId="0" fontId="4" fillId="33" borderId="0" xfId="0" applyFont="1" applyFill="1" applyBorder="1" applyAlignment="1">
      <alignment horizontal="right"/>
    </xf>
    <xf numFmtId="0" fontId="4" fillId="33" borderId="0" xfId="0" applyFont="1" applyFill="1" applyAlignment="1">
      <alignment horizontal="right"/>
    </xf>
    <xf numFmtId="3" fontId="4" fillId="33" borderId="0" xfId="0" applyNumberFormat="1" applyFont="1" applyFill="1" applyAlignment="1">
      <alignment horizontal="right"/>
    </xf>
    <xf numFmtId="10" fontId="4" fillId="33" borderId="0" xfId="57" applyNumberFormat="1" applyFont="1" applyFill="1" applyAlignment="1">
      <alignment/>
    </xf>
    <xf numFmtId="0" fontId="15" fillId="33" borderId="0" xfId="0" applyFont="1" applyFill="1" applyAlignment="1">
      <alignment horizontal="right"/>
    </xf>
    <xf numFmtId="3" fontId="15" fillId="33" borderId="0" xfId="0" applyNumberFormat="1" applyFont="1" applyFill="1" applyAlignment="1">
      <alignment/>
    </xf>
    <xf numFmtId="3" fontId="15" fillId="33" borderId="0" xfId="0" applyNumberFormat="1" applyFont="1" applyFill="1" applyAlignment="1">
      <alignment horizontal="right"/>
    </xf>
    <xf numFmtId="0" fontId="15" fillId="33" borderId="0" xfId="0" applyFont="1" applyFill="1" applyAlignment="1">
      <alignment/>
    </xf>
    <xf numFmtId="0" fontId="8" fillId="33" borderId="0" xfId="62" applyFont="1" applyFill="1" applyAlignment="1">
      <alignment horizontal="center" vertical="center" wrapText="1"/>
      <protection/>
    </xf>
    <xf numFmtId="0" fontId="4" fillId="33" borderId="0" xfId="0" applyFont="1" applyFill="1" applyBorder="1" applyAlignment="1">
      <alignment horizontal="right" vertical="center" wrapText="1"/>
    </xf>
    <xf numFmtId="0" fontId="4" fillId="33" borderId="23"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1" xfId="0" applyFont="1" applyFill="1" applyBorder="1" applyAlignment="1">
      <alignment wrapText="1"/>
    </xf>
    <xf numFmtId="176" fontId="4" fillId="33" borderId="20" xfId="0" applyNumberFormat="1"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176" fontId="11" fillId="33" borderId="20" xfId="0" applyNumberFormat="1" applyFont="1" applyFill="1" applyBorder="1" applyAlignment="1">
      <alignment/>
    </xf>
    <xf numFmtId="176" fontId="11" fillId="33" borderId="0" xfId="0" applyNumberFormat="1" applyFont="1" applyFill="1" applyBorder="1" applyAlignment="1">
      <alignment/>
    </xf>
    <xf numFmtId="3" fontId="11" fillId="33" borderId="0" xfId="0" applyNumberFormat="1" applyFont="1" applyFill="1" applyBorder="1" applyAlignment="1">
      <alignment/>
    </xf>
    <xf numFmtId="3" fontId="11" fillId="33" borderId="21" xfId="0" applyNumberFormat="1" applyFont="1" applyFill="1" applyBorder="1" applyAlignment="1">
      <alignment/>
    </xf>
    <xf numFmtId="174" fontId="4" fillId="33" borderId="20" xfId="0" applyNumberFormat="1" applyFont="1" applyFill="1" applyBorder="1" applyAlignment="1">
      <alignment/>
    </xf>
    <xf numFmtId="3" fontId="4" fillId="33" borderId="20" xfId="0" applyNumberFormat="1" applyFont="1" applyFill="1" applyBorder="1" applyAlignment="1">
      <alignment horizontal="right"/>
    </xf>
    <xf numFmtId="176" fontId="4" fillId="33" borderId="20" xfId="0" applyNumberFormat="1" applyFont="1" applyFill="1" applyBorder="1" applyAlignment="1">
      <alignment horizontal="right"/>
    </xf>
    <xf numFmtId="0" fontId="8" fillId="33" borderId="11" xfId="0" applyFont="1" applyFill="1" applyBorder="1" applyAlignment="1">
      <alignment/>
    </xf>
    <xf numFmtId="0" fontId="8" fillId="33" borderId="19" xfId="0" applyFont="1" applyFill="1" applyBorder="1" applyAlignment="1">
      <alignment/>
    </xf>
    <xf numFmtId="176" fontId="8" fillId="33" borderId="11" xfId="0" applyNumberFormat="1" applyFont="1" applyFill="1" applyBorder="1" applyAlignment="1">
      <alignment/>
    </xf>
    <xf numFmtId="3" fontId="8" fillId="33" borderId="34" xfId="0" applyNumberFormat="1" applyFont="1" applyFill="1" applyBorder="1" applyAlignment="1">
      <alignment/>
    </xf>
    <xf numFmtId="3" fontId="8" fillId="33" borderId="19" xfId="0" applyNumberFormat="1" applyFont="1" applyFill="1" applyBorder="1" applyAlignment="1">
      <alignment/>
    </xf>
    <xf numFmtId="0" fontId="8" fillId="33" borderId="34" xfId="0" applyFont="1" applyFill="1" applyBorder="1" applyAlignment="1">
      <alignment/>
    </xf>
    <xf numFmtId="174" fontId="4" fillId="33" borderId="20" xfId="0" applyNumberFormat="1" applyFont="1" applyFill="1" applyBorder="1" applyAlignment="1">
      <alignment horizontal="right"/>
    </xf>
    <xf numFmtId="176" fontId="8" fillId="33" borderId="34" xfId="0" applyNumberFormat="1" applyFont="1" applyFill="1" applyBorder="1" applyAlignment="1">
      <alignment/>
    </xf>
    <xf numFmtId="0" fontId="8" fillId="33" borderId="37" xfId="0" applyFont="1" applyFill="1" applyBorder="1" applyAlignment="1">
      <alignment/>
    </xf>
    <xf numFmtId="0" fontId="8" fillId="33" borderId="13" xfId="0" applyFont="1" applyFill="1" applyBorder="1" applyAlignment="1">
      <alignment/>
    </xf>
    <xf numFmtId="0" fontId="8" fillId="33" borderId="21" xfId="0" applyFont="1" applyFill="1" applyBorder="1" applyAlignment="1">
      <alignment/>
    </xf>
    <xf numFmtId="176" fontId="8" fillId="33" borderId="0" xfId="0" applyNumberFormat="1" applyFont="1" applyFill="1" applyBorder="1" applyAlignment="1">
      <alignment/>
    </xf>
    <xf numFmtId="0" fontId="8" fillId="33" borderId="0" xfId="0" applyFont="1" applyFill="1" applyBorder="1" applyAlignment="1">
      <alignment/>
    </xf>
    <xf numFmtId="176" fontId="8" fillId="33" borderId="21" xfId="0" applyNumberFormat="1" applyFont="1" applyFill="1" applyBorder="1" applyAlignment="1">
      <alignment/>
    </xf>
    <xf numFmtId="174" fontId="4" fillId="33" borderId="20" xfId="0" applyNumberFormat="1" applyFont="1" applyFill="1" applyBorder="1" applyAlignment="1">
      <alignment horizontal="center"/>
    </xf>
    <xf numFmtId="174" fontId="4" fillId="33" borderId="21" xfId="0" applyNumberFormat="1" applyFont="1" applyFill="1" applyBorder="1" applyAlignment="1">
      <alignment/>
    </xf>
    <xf numFmtId="174" fontId="4" fillId="33" borderId="15" xfId="0" applyNumberFormat="1" applyFont="1" applyFill="1" applyBorder="1" applyAlignment="1">
      <alignment horizontal="center"/>
    </xf>
    <xf numFmtId="174" fontId="4" fillId="33" borderId="16" xfId="0" applyNumberFormat="1" applyFont="1" applyFill="1" applyBorder="1" applyAlignment="1">
      <alignment/>
    </xf>
    <xf numFmtId="174" fontId="4" fillId="33" borderId="14" xfId="0" applyNumberFormat="1" applyFont="1" applyFill="1" applyBorder="1" applyAlignment="1">
      <alignment/>
    </xf>
    <xf numFmtId="174" fontId="4" fillId="33" borderId="15" xfId="0" applyNumberFormat="1" applyFont="1" applyFill="1" applyBorder="1" applyAlignment="1">
      <alignment/>
    </xf>
    <xf numFmtId="194" fontId="4" fillId="33" borderId="0" xfId="57" applyNumberFormat="1" applyFont="1" applyFill="1" applyBorder="1" applyAlignment="1">
      <alignment vertical="center"/>
    </xf>
    <xf numFmtId="0" fontId="8" fillId="33" borderId="43" xfId="0" applyFont="1" applyFill="1" applyBorder="1" applyAlignment="1">
      <alignment horizontal="center" vertical="center" wrapText="1"/>
    </xf>
    <xf numFmtId="0" fontId="8" fillId="33" borderId="0" xfId="52" applyFont="1" applyFill="1">
      <alignment/>
      <protection/>
    </xf>
    <xf numFmtId="10" fontId="4" fillId="33" borderId="0" xfId="57" applyNumberFormat="1" applyFont="1" applyFill="1" applyAlignment="1">
      <alignment wrapText="1"/>
    </xf>
    <xf numFmtId="0" fontId="4" fillId="33" borderId="0" xfId="52" applyFont="1" applyFill="1" applyAlignment="1">
      <alignment wrapText="1"/>
      <protection/>
    </xf>
    <xf numFmtId="0" fontId="4" fillId="33" borderId="0" xfId="52" applyFont="1" applyFill="1" applyBorder="1">
      <alignment/>
      <protection/>
    </xf>
    <xf numFmtId="174" fontId="4" fillId="33" borderId="0" xfId="52" applyNumberFormat="1" applyFont="1" applyFill="1">
      <alignment/>
      <protection/>
    </xf>
    <xf numFmtId="174" fontId="4" fillId="33" borderId="0" xfId="52" applyNumberFormat="1" applyFont="1" applyFill="1" applyBorder="1">
      <alignment/>
      <protection/>
    </xf>
    <xf numFmtId="0" fontId="4" fillId="33" borderId="32" xfId="55" applyFont="1" applyFill="1" applyBorder="1">
      <alignment/>
      <protection/>
    </xf>
    <xf numFmtId="0" fontId="4" fillId="33" borderId="39" xfId="55" applyFont="1" applyFill="1" applyBorder="1">
      <alignment/>
      <protection/>
    </xf>
    <xf numFmtId="174" fontId="4" fillId="33" borderId="0" xfId="55" applyNumberFormat="1" applyFont="1" applyFill="1" applyAlignment="1">
      <alignment horizontal="right"/>
      <protection/>
    </xf>
    <xf numFmtId="0" fontId="4" fillId="33" borderId="0" xfId="55" applyFont="1" applyFill="1" applyBorder="1" applyAlignment="1">
      <alignment horizontal="right"/>
      <protection/>
    </xf>
    <xf numFmtId="3" fontId="4" fillId="33" borderId="0" xfId="55" applyNumberFormat="1" applyFont="1" applyFill="1" applyAlignment="1">
      <alignment horizontal="right"/>
      <protection/>
    </xf>
    <xf numFmtId="3" fontId="4" fillId="33" borderId="0" xfId="55" applyNumberFormat="1" applyFont="1" applyFill="1" applyAlignment="1">
      <alignment horizontal="left"/>
      <protection/>
    </xf>
    <xf numFmtId="0" fontId="4" fillId="33" borderId="0" xfId="55" applyFont="1" applyFill="1" applyAlignment="1">
      <alignment horizontal="left"/>
      <protection/>
    </xf>
    <xf numFmtId="0" fontId="8" fillId="33" borderId="23" xfId="55" applyFont="1" applyFill="1" applyBorder="1" applyAlignment="1">
      <alignment horizontal="center"/>
      <protection/>
    </xf>
    <xf numFmtId="3" fontId="8" fillId="33" borderId="22" xfId="55" applyNumberFormat="1" applyFont="1" applyFill="1" applyBorder="1">
      <alignment/>
      <protection/>
    </xf>
    <xf numFmtId="2" fontId="8" fillId="33" borderId="22" xfId="55" applyNumberFormat="1" applyFont="1" applyFill="1" applyBorder="1">
      <alignment/>
      <protection/>
    </xf>
    <xf numFmtId="0" fontId="8" fillId="33" borderId="20" xfId="55" applyFont="1" applyFill="1" applyBorder="1" applyAlignment="1">
      <alignment horizontal="center"/>
      <protection/>
    </xf>
    <xf numFmtId="0" fontId="8" fillId="33" borderId="24" xfId="55" applyFont="1" applyFill="1" applyBorder="1" applyAlignment="1">
      <alignment horizontal="center"/>
      <protection/>
    </xf>
    <xf numFmtId="0" fontId="8" fillId="33" borderId="44" xfId="55" applyFont="1" applyFill="1" applyBorder="1">
      <alignment/>
      <protection/>
    </xf>
    <xf numFmtId="3" fontId="8" fillId="33" borderId="24" xfId="55" applyNumberFormat="1" applyFont="1" applyFill="1" applyBorder="1">
      <alignment/>
      <protection/>
    </xf>
    <xf numFmtId="2" fontId="8" fillId="33" borderId="40" xfId="55" applyNumberFormat="1" applyFont="1" applyFill="1" applyBorder="1">
      <alignment/>
      <protection/>
    </xf>
    <xf numFmtId="0" fontId="4" fillId="33" borderId="45" xfId="55" applyFont="1" applyFill="1" applyBorder="1">
      <alignment/>
      <protection/>
    </xf>
    <xf numFmtId="176" fontId="4" fillId="33" borderId="41" xfId="55" applyNumberFormat="1" applyFont="1" applyFill="1" applyBorder="1">
      <alignment/>
      <protection/>
    </xf>
    <xf numFmtId="176" fontId="4" fillId="33" borderId="24" xfId="55" applyNumberFormat="1" applyFont="1" applyFill="1" applyBorder="1">
      <alignment/>
      <protection/>
    </xf>
    <xf numFmtId="0" fontId="4" fillId="33" borderId="15" xfId="55" applyFont="1" applyFill="1" applyBorder="1">
      <alignment/>
      <protection/>
    </xf>
    <xf numFmtId="176" fontId="4" fillId="33" borderId="26" xfId="55" applyNumberFormat="1" applyFont="1" applyFill="1" applyBorder="1">
      <alignment/>
      <protection/>
    </xf>
    <xf numFmtId="0" fontId="8" fillId="33" borderId="20" xfId="55" applyFont="1" applyFill="1" applyBorder="1" applyAlignment="1">
      <alignment vertical="top"/>
      <protection/>
    </xf>
    <xf numFmtId="176" fontId="8" fillId="33" borderId="24" xfId="55" applyNumberFormat="1" applyFont="1" applyFill="1" applyBorder="1" applyAlignment="1">
      <alignment vertical="top"/>
      <protection/>
    </xf>
    <xf numFmtId="1" fontId="8" fillId="33" borderId="20" xfId="55" applyNumberFormat="1" applyFont="1" applyFill="1" applyBorder="1" applyAlignment="1">
      <alignment vertical="center" wrapText="1"/>
      <protection/>
    </xf>
    <xf numFmtId="0" fontId="8" fillId="33" borderId="15" xfId="55" applyFont="1" applyFill="1" applyBorder="1" applyAlignment="1">
      <alignment vertical="center" wrapText="1"/>
      <protection/>
    </xf>
    <xf numFmtId="2" fontId="8" fillId="33" borderId="26" xfId="55" applyNumberFormat="1" applyFont="1" applyFill="1" applyBorder="1" applyAlignment="1">
      <alignment horizontal="right" vertical="center" wrapText="1"/>
      <protection/>
    </xf>
    <xf numFmtId="176" fontId="8" fillId="33" borderId="24" xfId="55" applyNumberFormat="1" applyFont="1" applyFill="1" applyBorder="1">
      <alignment/>
      <protection/>
    </xf>
    <xf numFmtId="0" fontId="8" fillId="33" borderId="22" xfId="55" applyFont="1" applyFill="1" applyBorder="1">
      <alignment/>
      <protection/>
    </xf>
    <xf numFmtId="0" fontId="8" fillId="33" borderId="26" xfId="55" applyFont="1" applyFill="1" applyBorder="1">
      <alignment/>
      <protection/>
    </xf>
    <xf numFmtId="3" fontId="8" fillId="33" borderId="26" xfId="55" applyNumberFormat="1" applyFont="1" applyFill="1" applyBorder="1">
      <alignment/>
      <protection/>
    </xf>
    <xf numFmtId="2" fontId="8" fillId="33" borderId="26" xfId="55" applyNumberFormat="1" applyFont="1" applyFill="1" applyBorder="1">
      <alignment/>
      <protection/>
    </xf>
    <xf numFmtId="0" fontId="4" fillId="33" borderId="26" xfId="55" applyFont="1" applyFill="1" applyBorder="1">
      <alignment/>
      <protection/>
    </xf>
    <xf numFmtId="0" fontId="8" fillId="33" borderId="24" xfId="55" applyFont="1" applyFill="1" applyBorder="1" applyAlignment="1">
      <alignment vertical="top"/>
      <protection/>
    </xf>
    <xf numFmtId="0" fontId="8" fillId="33" borderId="24" xfId="55" applyFont="1" applyFill="1" applyBorder="1" applyAlignment="1">
      <alignment vertical="center" wrapText="1"/>
      <protection/>
    </xf>
    <xf numFmtId="0" fontId="8" fillId="33" borderId="26" xfId="55" applyFont="1" applyFill="1" applyBorder="1" applyAlignment="1">
      <alignment vertical="center" wrapText="1"/>
      <protection/>
    </xf>
    <xf numFmtId="0" fontId="4" fillId="33" borderId="0" xfId="55" applyFont="1" applyFill="1" applyBorder="1" applyAlignment="1">
      <alignment horizontal="left"/>
      <protection/>
    </xf>
    <xf numFmtId="0" fontId="8" fillId="33" borderId="15" xfId="55" applyFont="1" applyFill="1" applyBorder="1">
      <alignment/>
      <protection/>
    </xf>
    <xf numFmtId="2" fontId="8" fillId="33" borderId="24" xfId="55" applyNumberFormat="1" applyFont="1" applyFill="1" applyBorder="1">
      <alignment/>
      <protection/>
    </xf>
    <xf numFmtId="1" fontId="8" fillId="33" borderId="24" xfId="55" applyNumberFormat="1" applyFont="1" applyFill="1" applyBorder="1" applyAlignment="1">
      <alignment vertical="center" wrapText="1"/>
      <protection/>
    </xf>
    <xf numFmtId="2" fontId="4" fillId="33" borderId="22" xfId="55" applyNumberFormat="1" applyFont="1" applyFill="1" applyBorder="1">
      <alignment/>
      <protection/>
    </xf>
    <xf numFmtId="2" fontId="4" fillId="33" borderId="24" xfId="55" applyNumberFormat="1" applyFont="1" applyFill="1" applyBorder="1">
      <alignment/>
      <protection/>
    </xf>
    <xf numFmtId="2" fontId="4" fillId="33" borderId="26" xfId="55" applyNumberFormat="1" applyFont="1" applyFill="1" applyBorder="1">
      <alignment/>
      <protection/>
    </xf>
    <xf numFmtId="2" fontId="8" fillId="33" borderId="26" xfId="55" applyNumberFormat="1" applyFont="1" applyFill="1" applyBorder="1" applyAlignment="1">
      <alignment horizontal="right" wrapText="1"/>
      <protection/>
    </xf>
    <xf numFmtId="174" fontId="8" fillId="33" borderId="0" xfId="0" applyNumberFormat="1" applyFont="1" applyFill="1" applyBorder="1" applyAlignment="1">
      <alignment horizontal="center" vertical="center" wrapText="1"/>
    </xf>
    <xf numFmtId="174" fontId="8" fillId="33" borderId="11" xfId="0" applyNumberFormat="1" applyFont="1" applyFill="1" applyBorder="1" applyAlignment="1">
      <alignment horizontal="center" vertical="center" wrapText="1"/>
    </xf>
    <xf numFmtId="174" fontId="8" fillId="33" borderId="34" xfId="0" applyNumberFormat="1" applyFont="1" applyFill="1" applyBorder="1" applyAlignment="1">
      <alignment horizontal="center" vertical="center" wrapText="1"/>
    </xf>
    <xf numFmtId="0" fontId="4" fillId="33" borderId="20" xfId="0" applyFont="1" applyFill="1" applyBorder="1" applyAlignment="1" quotePrefix="1">
      <alignment/>
    </xf>
    <xf numFmtId="0" fontId="4" fillId="33" borderId="21" xfId="0" applyFont="1" applyFill="1" applyBorder="1" applyAlignment="1" quotePrefix="1">
      <alignment/>
    </xf>
    <xf numFmtId="3" fontId="4" fillId="33" borderId="29" xfId="0" applyNumberFormat="1" applyFont="1" applyFill="1" applyBorder="1" applyAlignment="1">
      <alignment/>
    </xf>
    <xf numFmtId="0" fontId="4" fillId="33" borderId="46" xfId="0" applyFont="1" applyFill="1" applyBorder="1" applyAlignment="1">
      <alignment/>
    </xf>
    <xf numFmtId="0" fontId="4" fillId="33" borderId="30" xfId="0" applyFont="1" applyFill="1" applyBorder="1" applyAlignment="1">
      <alignment/>
    </xf>
    <xf numFmtId="3" fontId="4" fillId="33" borderId="13" xfId="0" applyNumberFormat="1" applyFont="1" applyFill="1" applyBorder="1" applyAlignment="1">
      <alignment/>
    </xf>
    <xf numFmtId="174" fontId="4" fillId="33" borderId="23" xfId="0" applyNumberFormat="1" applyFont="1" applyFill="1" applyBorder="1" applyAlignment="1">
      <alignment/>
    </xf>
    <xf numFmtId="174" fontId="4" fillId="33" borderId="33" xfId="0" applyNumberFormat="1" applyFont="1" applyFill="1" applyBorder="1" applyAlignment="1">
      <alignment/>
    </xf>
    <xf numFmtId="3" fontId="8" fillId="33" borderId="21" xfId="0" applyNumberFormat="1" applyFont="1" applyFill="1" applyBorder="1" applyAlignment="1">
      <alignment/>
    </xf>
    <xf numFmtId="3" fontId="9" fillId="33" borderId="21" xfId="0" applyNumberFormat="1" applyFont="1" applyFill="1" applyBorder="1" applyAlignment="1" quotePrefix="1">
      <alignment/>
    </xf>
    <xf numFmtId="3" fontId="4" fillId="33" borderId="30" xfId="0" applyNumberFormat="1" applyFont="1" applyFill="1" applyBorder="1" applyAlignment="1">
      <alignment/>
    </xf>
    <xf numFmtId="3" fontId="9" fillId="33" borderId="0" xfId="0" applyNumberFormat="1" applyFont="1" applyFill="1" applyBorder="1" applyAlignment="1" quotePrefix="1">
      <alignment/>
    </xf>
    <xf numFmtId="0" fontId="8" fillId="33" borderId="11" xfId="0" applyFont="1" applyFill="1" applyBorder="1" applyAlignment="1" quotePrefix="1">
      <alignment/>
    </xf>
    <xf numFmtId="3" fontId="4" fillId="33" borderId="19" xfId="0" applyNumberFormat="1" applyFont="1" applyFill="1" applyBorder="1" applyAlignment="1">
      <alignment/>
    </xf>
    <xf numFmtId="3" fontId="8" fillId="33" borderId="47" xfId="0" applyNumberFormat="1" applyFont="1" applyFill="1" applyBorder="1" applyAlignment="1">
      <alignment/>
    </xf>
    <xf numFmtId="3" fontId="8" fillId="33" borderId="42" xfId="0" applyNumberFormat="1" applyFont="1" applyFill="1" applyBorder="1" applyAlignment="1">
      <alignment/>
    </xf>
    <xf numFmtId="3" fontId="8" fillId="33" borderId="11" xfId="0" applyNumberFormat="1" applyFont="1" applyFill="1" applyBorder="1" applyAlignment="1">
      <alignment/>
    </xf>
    <xf numFmtId="174" fontId="8" fillId="33" borderId="11" xfId="0" applyNumberFormat="1" applyFont="1" applyFill="1" applyBorder="1" applyAlignment="1">
      <alignment/>
    </xf>
    <xf numFmtId="174" fontId="8" fillId="33" borderId="34" xfId="0" applyNumberFormat="1" applyFont="1" applyFill="1" applyBorder="1" applyAlignment="1">
      <alignment/>
    </xf>
    <xf numFmtId="174" fontId="8" fillId="33" borderId="19" xfId="0" applyNumberFormat="1" applyFont="1" applyFill="1" applyBorder="1" applyAlignment="1">
      <alignment/>
    </xf>
    <xf numFmtId="194" fontId="8" fillId="33" borderId="0" xfId="0" applyNumberFormat="1" applyFont="1" applyFill="1" applyAlignment="1">
      <alignment/>
    </xf>
    <xf numFmtId="0" fontId="4" fillId="33" borderId="0" xfId="0" applyFont="1" applyFill="1" applyAlignment="1">
      <alignment horizontal="left" vertical="top"/>
    </xf>
    <xf numFmtId="0" fontId="4" fillId="33" borderId="0" xfId="0" applyFont="1" applyFill="1" applyBorder="1" applyAlignment="1">
      <alignment horizontal="left"/>
    </xf>
    <xf numFmtId="194" fontId="4" fillId="33" borderId="0" xfId="57" applyNumberFormat="1" applyFont="1" applyFill="1" applyBorder="1" applyAlignment="1">
      <alignment/>
    </xf>
    <xf numFmtId="176" fontId="4" fillId="33" borderId="14" xfId="0" applyNumberFormat="1" applyFont="1" applyFill="1" applyBorder="1" applyAlignment="1">
      <alignment/>
    </xf>
    <xf numFmtId="0" fontId="4" fillId="33" borderId="48" xfId="0" applyFont="1" applyFill="1" applyBorder="1" applyAlignment="1">
      <alignment/>
    </xf>
    <xf numFmtId="0" fontId="8" fillId="33" borderId="39" xfId="0" applyFont="1" applyFill="1" applyBorder="1" applyAlignment="1">
      <alignment horizontal="center" vertical="center"/>
    </xf>
    <xf numFmtId="0" fontId="8" fillId="33" borderId="12" xfId="0" applyFont="1" applyFill="1" applyBorder="1" applyAlignment="1">
      <alignment horizontal="center" vertical="top" wrapText="1"/>
    </xf>
    <xf numFmtId="0" fontId="8" fillId="33" borderId="11" xfId="0" applyFont="1" applyFill="1" applyBorder="1" applyAlignment="1">
      <alignment horizontal="left" vertical="center"/>
    </xf>
    <xf numFmtId="0" fontId="4" fillId="33" borderId="22" xfId="0" applyFont="1" applyFill="1" applyBorder="1" applyAlignment="1">
      <alignment/>
    </xf>
    <xf numFmtId="0" fontId="4" fillId="33" borderId="24" xfId="0" applyFont="1" applyFill="1" applyBorder="1" applyAlignment="1">
      <alignment/>
    </xf>
    <xf numFmtId="14" fontId="4" fillId="33" borderId="24" xfId="0" applyNumberFormat="1" applyFont="1" applyFill="1" applyBorder="1" applyAlignment="1" quotePrefix="1">
      <alignment/>
    </xf>
    <xf numFmtId="14" fontId="4" fillId="33" borderId="26" xfId="0" applyNumberFormat="1" applyFont="1" applyFill="1" applyBorder="1" applyAlignment="1" quotePrefix="1">
      <alignment/>
    </xf>
    <xf numFmtId="176" fontId="4" fillId="33" borderId="23" xfId="0" applyNumberFormat="1" applyFont="1" applyFill="1" applyBorder="1" applyAlignment="1">
      <alignment/>
    </xf>
    <xf numFmtId="176" fontId="4" fillId="33" borderId="33" xfId="0" applyNumberFormat="1" applyFont="1" applyFill="1" applyBorder="1" applyAlignment="1">
      <alignment/>
    </xf>
    <xf numFmtId="174" fontId="4" fillId="33" borderId="22" xfId="0" applyNumberFormat="1" applyFont="1" applyFill="1" applyBorder="1" applyAlignment="1">
      <alignment/>
    </xf>
    <xf numFmtId="174" fontId="4" fillId="33" borderId="23" xfId="0" applyNumberFormat="1" applyFont="1" applyFill="1" applyBorder="1" applyAlignment="1">
      <alignment/>
    </xf>
    <xf numFmtId="174" fontId="4" fillId="33" borderId="33" xfId="0" applyNumberFormat="1" applyFont="1" applyFill="1" applyBorder="1" applyAlignment="1">
      <alignment/>
    </xf>
    <xf numFmtId="0" fontId="4" fillId="33" borderId="21" xfId="0" applyFont="1" applyFill="1" applyBorder="1" applyAlignment="1">
      <alignment/>
    </xf>
    <xf numFmtId="0" fontId="4" fillId="33" borderId="16" xfId="0" applyFont="1" applyFill="1" applyBorder="1" applyAlignment="1">
      <alignment/>
    </xf>
    <xf numFmtId="174" fontId="4" fillId="33" borderId="22" xfId="0" applyNumberFormat="1" applyFont="1" applyFill="1" applyBorder="1" applyAlignment="1">
      <alignment/>
    </xf>
    <xf numFmtId="174" fontId="4" fillId="33" borderId="24" xfId="0" applyNumberFormat="1" applyFont="1" applyFill="1" applyBorder="1" applyAlignment="1">
      <alignment/>
    </xf>
    <xf numFmtId="174" fontId="4" fillId="33" borderId="26" xfId="0" applyNumberFormat="1" applyFont="1" applyFill="1" applyBorder="1" applyAlignment="1">
      <alignment/>
    </xf>
    <xf numFmtId="174" fontId="20" fillId="33" borderId="35" xfId="52" applyNumberFormat="1" applyFont="1" applyFill="1" applyBorder="1" applyAlignment="1">
      <alignment horizontal="center" vertical="center" wrapText="1"/>
      <protection/>
    </xf>
    <xf numFmtId="0" fontId="8" fillId="33" borderId="35" xfId="52" applyFont="1" applyFill="1" applyBorder="1" applyAlignment="1">
      <alignment horizontal="left" vertical="center"/>
      <protection/>
    </xf>
    <xf numFmtId="174" fontId="4" fillId="33" borderId="35" xfId="52" applyNumberFormat="1" applyFont="1" applyFill="1" applyBorder="1">
      <alignment/>
      <protection/>
    </xf>
    <xf numFmtId="0" fontId="4" fillId="33" borderId="35" xfId="52" applyFont="1" applyFill="1" applyBorder="1">
      <alignment/>
      <protection/>
    </xf>
    <xf numFmtId="0" fontId="8" fillId="33" borderId="35" xfId="52" applyFont="1" applyFill="1" applyBorder="1" applyAlignment="1" quotePrefix="1">
      <alignment horizontal="left" vertical="center"/>
      <protection/>
    </xf>
    <xf numFmtId="174" fontId="4" fillId="33" borderId="35" xfId="52" applyNumberFormat="1" applyFont="1" applyFill="1" applyBorder="1" applyAlignment="1">
      <alignment/>
      <protection/>
    </xf>
    <xf numFmtId="0" fontId="8" fillId="33" borderId="35" xfId="52" applyFont="1" applyFill="1" applyBorder="1" applyAlignment="1">
      <alignment horizontal="center" vertical="center" wrapText="1"/>
      <protection/>
    </xf>
    <xf numFmtId="174" fontId="8" fillId="33" borderId="35" xfId="52" applyNumberFormat="1" applyFont="1" applyFill="1" applyBorder="1" applyAlignment="1">
      <alignment horizontal="center" wrapText="1"/>
      <protection/>
    </xf>
    <xf numFmtId="0" fontId="4" fillId="33" borderId="0" xfId="55" applyFont="1" applyFill="1" applyBorder="1" applyAlignment="1">
      <alignment wrapText="1"/>
      <protection/>
    </xf>
    <xf numFmtId="0" fontId="9" fillId="33" borderId="0" xfId="0" applyFont="1" applyFill="1" applyAlignment="1">
      <alignment horizontal="left"/>
    </xf>
    <xf numFmtId="0" fontId="4" fillId="33" borderId="0" xfId="0" applyFont="1" applyFill="1" applyAlignment="1">
      <alignment horizontal="left"/>
    </xf>
    <xf numFmtId="0" fontId="4" fillId="33" borderId="0" xfId="0" applyFont="1" applyFill="1" applyAlignment="1">
      <alignment horizontal="left" vertical="center" wrapText="1"/>
    </xf>
    <xf numFmtId="0" fontId="8" fillId="34" borderId="3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8" xfId="0" applyFont="1" applyBorder="1" applyAlignment="1">
      <alignment horizontal="center" vertical="center" wrapText="1"/>
    </xf>
    <xf numFmtId="0" fontId="8" fillId="33" borderId="36"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9" fillId="33" borderId="0" xfId="0" applyFont="1" applyFill="1" applyAlignment="1">
      <alignment horizontal="left" vertical="center" wrapText="1"/>
    </xf>
    <xf numFmtId="0" fontId="9" fillId="33" borderId="0" xfId="0" applyFont="1" applyFill="1" applyAlignment="1" quotePrefix="1">
      <alignment horizontal="left"/>
    </xf>
    <xf numFmtId="0" fontId="8" fillId="0" borderId="5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33" borderId="23"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4" borderId="49"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9" fillId="33" borderId="32" xfId="0" applyFont="1" applyFill="1" applyBorder="1" applyAlignment="1">
      <alignment horizontal="left" wrapText="1"/>
    </xf>
    <xf numFmtId="0" fontId="8" fillId="33" borderId="0" xfId="0" applyFont="1" applyFill="1" applyAlignment="1">
      <alignment horizontal="left" vertical="center"/>
    </xf>
    <xf numFmtId="0" fontId="8" fillId="33" borderId="0" xfId="0" applyFont="1" applyFill="1" applyAlignment="1">
      <alignment horizontal="left"/>
    </xf>
    <xf numFmtId="0" fontId="8" fillId="33" borderId="1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34" borderId="59" xfId="0" applyFont="1" applyFill="1" applyBorder="1" applyAlignment="1">
      <alignment horizontal="center" vertical="center" wrapText="1"/>
    </xf>
    <xf numFmtId="0" fontId="8" fillId="34" borderId="60"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1" xfId="0" applyFont="1" applyBorder="1" applyAlignment="1">
      <alignment horizontal="center" vertical="center" wrapText="1"/>
    </xf>
    <xf numFmtId="0" fontId="8" fillId="33" borderId="16" xfId="0" applyFont="1" applyFill="1" applyBorder="1" applyAlignment="1">
      <alignment horizontal="center" vertical="center" wrapText="1"/>
    </xf>
    <xf numFmtId="0" fontId="8" fillId="33" borderId="0" xfId="0" applyFont="1" applyFill="1" applyAlignment="1">
      <alignment horizontal="left" vertical="center" wrapText="1"/>
    </xf>
    <xf numFmtId="0" fontId="8" fillId="33" borderId="23"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3" xfId="0" applyFont="1" applyFill="1" applyBorder="1" applyAlignment="1">
      <alignment horizontal="center" wrapText="1"/>
    </xf>
    <xf numFmtId="0" fontId="8" fillId="33" borderId="33" xfId="0" applyFont="1" applyFill="1" applyBorder="1" applyAlignment="1">
      <alignment horizontal="center" wrapText="1"/>
    </xf>
    <xf numFmtId="0" fontId="8" fillId="33" borderId="32" xfId="0" applyFont="1" applyFill="1" applyBorder="1" applyAlignment="1">
      <alignment horizontal="center" wrapText="1"/>
    </xf>
    <xf numFmtId="0" fontId="8" fillId="33" borderId="33" xfId="0" applyFont="1" applyFill="1" applyBorder="1" applyAlignment="1">
      <alignment horizontal="center"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3" fontId="8" fillId="33" borderId="15" xfId="0" applyNumberFormat="1" applyFont="1" applyFill="1" applyBorder="1" applyAlignment="1">
      <alignment horizontal="center"/>
    </xf>
    <xf numFmtId="3" fontId="8" fillId="33" borderId="16" xfId="0" applyNumberFormat="1" applyFont="1" applyFill="1" applyBorder="1" applyAlignment="1">
      <alignment horizontal="center"/>
    </xf>
    <xf numFmtId="3" fontId="8" fillId="33" borderId="14" xfId="0" applyNumberFormat="1" applyFont="1" applyFill="1" applyBorder="1" applyAlignment="1">
      <alignment horizontal="center"/>
    </xf>
    <xf numFmtId="174" fontId="8" fillId="33" borderId="61" xfId="0" applyNumberFormat="1" applyFont="1" applyFill="1" applyBorder="1" applyAlignment="1">
      <alignment horizontal="center" vertical="center" wrapText="1"/>
    </xf>
    <xf numFmtId="174" fontId="8" fillId="33" borderId="12" xfId="0" applyNumberFormat="1" applyFont="1" applyFill="1" applyBorder="1" applyAlignment="1">
      <alignment horizontal="center" vertical="center" wrapText="1"/>
    </xf>
    <xf numFmtId="174" fontId="8" fillId="33" borderId="11" xfId="0" applyNumberFormat="1" applyFont="1" applyFill="1" applyBorder="1" applyAlignment="1">
      <alignment horizontal="center" vertical="center" wrapText="1"/>
    </xf>
    <xf numFmtId="174" fontId="8" fillId="33" borderId="34" xfId="0" applyNumberFormat="1" applyFont="1" applyFill="1" applyBorder="1" applyAlignment="1">
      <alignment horizontal="center" vertical="center" wrapText="1"/>
    </xf>
    <xf numFmtId="3" fontId="9" fillId="33" borderId="0" xfId="0" applyNumberFormat="1" applyFont="1" applyFill="1" applyBorder="1" applyAlignment="1" quotePrefix="1">
      <alignment horizontal="left" vertical="center" wrapText="1"/>
    </xf>
    <xf numFmtId="3" fontId="8" fillId="33" borderId="12" xfId="0" applyNumberFormat="1" applyFont="1" applyFill="1" applyBorder="1" applyAlignment="1">
      <alignment horizontal="center" vertical="center" wrapText="1"/>
    </xf>
    <xf numFmtId="3" fontId="8" fillId="33" borderId="27" xfId="0" applyNumberFormat="1" applyFont="1" applyFill="1" applyBorder="1" applyAlignment="1">
      <alignment horizontal="center" vertical="center" wrapText="1"/>
    </xf>
    <xf numFmtId="174" fontId="8" fillId="33" borderId="27" xfId="0" applyNumberFormat="1" applyFont="1" applyFill="1" applyBorder="1" applyAlignment="1">
      <alignment horizontal="center" vertical="center" wrapText="1"/>
    </xf>
    <xf numFmtId="3" fontId="8" fillId="33" borderId="61" xfId="0" applyNumberFormat="1" applyFont="1" applyFill="1" applyBorder="1" applyAlignment="1">
      <alignment horizontal="center" vertical="center" wrapText="1"/>
    </xf>
    <xf numFmtId="174" fontId="8" fillId="33" borderId="32" xfId="0" applyNumberFormat="1" applyFont="1" applyFill="1" applyBorder="1" applyAlignment="1">
      <alignment horizontal="center" vertical="center" wrapText="1"/>
    </xf>
    <xf numFmtId="174" fontId="8" fillId="33" borderId="0" xfId="0" applyNumberFormat="1" applyFont="1" applyFill="1" applyBorder="1" applyAlignment="1">
      <alignment horizontal="center" vertical="center" wrapText="1"/>
    </xf>
    <xf numFmtId="174" fontId="8" fillId="33" borderId="23" xfId="0" applyNumberFormat="1" applyFont="1" applyFill="1" applyBorder="1" applyAlignment="1">
      <alignment horizontal="center" vertical="center" wrapText="1"/>
    </xf>
    <xf numFmtId="174" fontId="8" fillId="33" borderId="33" xfId="0" applyNumberFormat="1" applyFont="1" applyFill="1" applyBorder="1" applyAlignment="1">
      <alignment horizontal="center" vertical="center" wrapText="1"/>
    </xf>
    <xf numFmtId="174" fontId="8" fillId="33" borderId="20" xfId="0" applyNumberFormat="1" applyFont="1" applyFill="1" applyBorder="1" applyAlignment="1">
      <alignment horizontal="center" vertical="center" wrapText="1"/>
    </xf>
    <xf numFmtId="174" fontId="8" fillId="33" borderId="21" xfId="0" applyNumberFormat="1" applyFont="1" applyFill="1" applyBorder="1" applyAlignment="1">
      <alignment horizontal="center" vertical="center" wrapText="1"/>
    </xf>
    <xf numFmtId="174" fontId="8" fillId="33" borderId="14" xfId="0" applyNumberFormat="1" applyFont="1" applyFill="1" applyBorder="1" applyAlignment="1">
      <alignment horizontal="center" vertical="center" wrapText="1"/>
    </xf>
    <xf numFmtId="174" fontId="8" fillId="33" borderId="16" xfId="0" applyNumberFormat="1" applyFont="1" applyFill="1" applyBorder="1" applyAlignment="1">
      <alignment horizontal="center" vertical="center" wrapText="1"/>
    </xf>
    <xf numFmtId="174" fontId="8" fillId="33" borderId="44" xfId="0" applyNumberFormat="1" applyFont="1" applyFill="1" applyBorder="1" applyAlignment="1">
      <alignment horizontal="center" vertical="center" wrapText="1"/>
    </xf>
    <xf numFmtId="174" fontId="8" fillId="33" borderId="62" xfId="0" applyNumberFormat="1" applyFont="1" applyFill="1" applyBorder="1" applyAlignment="1">
      <alignment horizontal="center" vertical="center" wrapText="1"/>
    </xf>
    <xf numFmtId="3" fontId="8" fillId="33" borderId="0" xfId="0" applyNumberFormat="1" applyFont="1" applyFill="1" applyBorder="1" applyAlignment="1">
      <alignment horizontal="left" vertical="center" wrapText="1"/>
    </xf>
    <xf numFmtId="1" fontId="8" fillId="33" borderId="32" xfId="0" applyNumberFormat="1" applyFont="1" applyFill="1" applyBorder="1" applyAlignment="1">
      <alignment horizontal="center" vertical="center" wrapText="1"/>
    </xf>
    <xf numFmtId="1" fontId="8" fillId="33" borderId="49" xfId="0" applyNumberFormat="1" applyFont="1" applyFill="1" applyBorder="1" applyAlignment="1">
      <alignment horizontal="center" vertical="center" wrapText="1"/>
    </xf>
    <xf numFmtId="1" fontId="8" fillId="33" borderId="39" xfId="0" applyNumberFormat="1" applyFont="1" applyFill="1" applyBorder="1" applyAlignment="1">
      <alignment horizontal="center" vertical="center" wrapText="1"/>
    </xf>
    <xf numFmtId="1" fontId="8" fillId="33" borderId="63" xfId="0" applyNumberFormat="1" applyFont="1" applyFill="1" applyBorder="1" applyAlignment="1">
      <alignment horizontal="center" vertical="center" wrapText="1"/>
    </xf>
    <xf numFmtId="1" fontId="8" fillId="33" borderId="50" xfId="0" applyNumberFormat="1" applyFont="1" applyFill="1" applyBorder="1" applyAlignment="1">
      <alignment horizontal="center" vertical="center" wrapText="1"/>
    </xf>
    <xf numFmtId="1" fontId="8" fillId="33" borderId="64" xfId="0" applyNumberFormat="1" applyFont="1" applyFill="1" applyBorder="1" applyAlignment="1">
      <alignment horizontal="center" vertical="center" wrapText="1"/>
    </xf>
    <xf numFmtId="1" fontId="8" fillId="33" borderId="23" xfId="0" applyNumberFormat="1" applyFont="1" applyFill="1" applyBorder="1" applyAlignment="1">
      <alignment horizontal="center" vertical="center" wrapText="1"/>
    </xf>
    <xf numFmtId="1" fontId="8" fillId="33" borderId="15" xfId="0" applyNumberFormat="1" applyFont="1" applyFill="1" applyBorder="1" applyAlignment="1">
      <alignment horizontal="center" vertical="center" wrapText="1"/>
    </xf>
    <xf numFmtId="1" fontId="8" fillId="33" borderId="14"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8" fillId="33" borderId="0" xfId="62" applyFont="1" applyFill="1" applyAlignment="1">
      <alignment horizontal="left" vertical="center" wrapText="1"/>
      <protection/>
    </xf>
    <xf numFmtId="0" fontId="8" fillId="33" borderId="47"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1" fillId="33" borderId="37" xfId="0" applyFont="1" applyFill="1" applyBorder="1" applyAlignment="1" quotePrefix="1">
      <alignment horizontal="left" wrapText="1"/>
    </xf>
    <xf numFmtId="0" fontId="11" fillId="33" borderId="13" xfId="0" applyFont="1" applyFill="1" applyBorder="1" applyAlignment="1" quotePrefix="1">
      <alignment horizontal="left" wrapText="1"/>
    </xf>
    <xf numFmtId="0" fontId="11" fillId="33" borderId="38" xfId="0" applyFont="1" applyFill="1" applyBorder="1" applyAlignment="1" quotePrefix="1">
      <alignment horizontal="left" wrapText="1"/>
    </xf>
    <xf numFmtId="0" fontId="11" fillId="33" borderId="48" xfId="0" applyFont="1" applyFill="1" applyBorder="1" applyAlignment="1" quotePrefix="1">
      <alignment horizontal="left" wrapText="1"/>
    </xf>
    <xf numFmtId="0" fontId="8" fillId="33" borderId="11"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0" xfId="62" applyFont="1" applyFill="1" applyAlignment="1" quotePrefix="1">
      <alignment horizontal="left" vertical="center" wrapText="1"/>
      <protection/>
    </xf>
    <xf numFmtId="0" fontId="8" fillId="33" borderId="10" xfId="0" applyFont="1" applyFill="1" applyBorder="1" applyAlignment="1">
      <alignment horizontal="center" vertical="center"/>
    </xf>
    <xf numFmtId="0" fontId="4" fillId="33" borderId="23" xfId="54" applyFont="1" applyFill="1" applyBorder="1" applyAlignment="1">
      <alignment vertical="center"/>
      <protection/>
    </xf>
    <xf numFmtId="0" fontId="4" fillId="33" borderId="15" xfId="54" applyFont="1" applyFill="1" applyBorder="1" applyAlignment="1">
      <alignment vertical="center"/>
      <protection/>
    </xf>
    <xf numFmtId="0" fontId="8" fillId="33" borderId="65" xfId="54" applyFont="1" applyFill="1" applyBorder="1" applyAlignment="1">
      <alignment horizontal="center" vertical="center" wrapText="1"/>
      <protection/>
    </xf>
    <xf numFmtId="0" fontId="8" fillId="33" borderId="66" xfId="54" applyFont="1" applyFill="1" applyBorder="1" applyAlignment="1">
      <alignment horizontal="center" vertical="center"/>
      <protection/>
    </xf>
    <xf numFmtId="0" fontId="8" fillId="33" borderId="43" xfId="54" applyFont="1" applyFill="1" applyBorder="1" applyAlignment="1">
      <alignment horizontal="center" vertical="center"/>
      <protection/>
    </xf>
    <xf numFmtId="0" fontId="8" fillId="33" borderId="11" xfId="54" applyFont="1" applyFill="1" applyBorder="1" applyAlignment="1">
      <alignment horizontal="center" vertical="center" wrapText="1"/>
      <protection/>
    </xf>
    <xf numFmtId="0" fontId="8" fillId="33" borderId="19" xfId="54" applyFont="1" applyFill="1" applyBorder="1" applyAlignment="1">
      <alignment horizontal="center" vertical="center" wrapText="1"/>
      <protection/>
    </xf>
    <xf numFmtId="0" fontId="8" fillId="33" borderId="34" xfId="54" applyFont="1" applyFill="1" applyBorder="1" applyAlignment="1">
      <alignment horizontal="center" vertical="center" wrapText="1"/>
      <protection/>
    </xf>
    <xf numFmtId="0" fontId="8" fillId="33" borderId="65" xfId="54" applyFont="1" applyFill="1" applyBorder="1" applyAlignment="1">
      <alignment horizontal="center" vertical="center"/>
      <protection/>
    </xf>
    <xf numFmtId="0" fontId="8" fillId="33" borderId="25" xfId="54" applyFont="1" applyFill="1" applyBorder="1" applyAlignment="1">
      <alignment horizontal="center" vertical="center"/>
      <protection/>
    </xf>
    <xf numFmtId="0" fontId="8" fillId="33" borderId="48" xfId="54" applyFont="1" applyFill="1" applyBorder="1" applyAlignment="1">
      <alignment horizontal="center" vertical="center"/>
      <protection/>
    </xf>
    <xf numFmtId="0" fontId="4" fillId="33" borderId="0" xfId="54" applyFont="1" applyFill="1" applyBorder="1" applyAlignment="1">
      <alignment vertical="center" wrapText="1"/>
      <protection/>
    </xf>
    <xf numFmtId="0" fontId="8" fillId="33" borderId="52" xfId="54" applyFont="1" applyFill="1" applyBorder="1" applyAlignment="1">
      <alignment horizontal="center" vertical="center"/>
      <protection/>
    </xf>
    <xf numFmtId="0" fontId="8" fillId="33" borderId="0" xfId="54" applyFont="1" applyFill="1" applyAlignment="1">
      <alignment horizontal="left" vertical="center" wrapText="1"/>
      <protection/>
    </xf>
    <xf numFmtId="0" fontId="4" fillId="33" borderId="0" xfId="54" applyFont="1" applyFill="1" applyAlignment="1">
      <alignment horizontal="justify" vertical="center" wrapText="1"/>
      <protection/>
    </xf>
    <xf numFmtId="0" fontId="4" fillId="33" borderId="0" xfId="54" applyFont="1" applyFill="1" applyBorder="1" applyAlignment="1">
      <alignment horizontal="justify" vertical="center" wrapText="1"/>
      <protection/>
    </xf>
    <xf numFmtId="0" fontId="8" fillId="33" borderId="0" xfId="54" applyFont="1" applyFill="1" applyAlignment="1">
      <alignment horizontal="center" vertical="center" wrapText="1"/>
      <protection/>
    </xf>
    <xf numFmtId="0" fontId="8" fillId="33" borderId="0" xfId="54" applyFont="1" applyFill="1" applyAlignment="1">
      <alignment vertical="center" wrapText="1"/>
      <protection/>
    </xf>
    <xf numFmtId="0" fontId="4" fillId="33" borderId="0" xfId="54" applyFont="1" applyFill="1" applyAlignment="1">
      <alignment vertical="center" wrapText="1"/>
      <protection/>
    </xf>
    <xf numFmtId="0" fontId="8" fillId="33" borderId="36" xfId="54" applyFont="1" applyFill="1" applyBorder="1" applyAlignment="1">
      <alignment horizontal="center" vertical="center" wrapText="1"/>
      <protection/>
    </xf>
    <xf numFmtId="0" fontId="8" fillId="33" borderId="54" xfId="54" applyFont="1" applyFill="1" applyBorder="1" applyAlignment="1">
      <alignment horizontal="center" vertical="center"/>
      <protection/>
    </xf>
    <xf numFmtId="0" fontId="8" fillId="33" borderId="51" xfId="54" applyFont="1" applyFill="1" applyBorder="1" applyAlignment="1">
      <alignment horizontal="center" vertical="center"/>
      <protection/>
    </xf>
    <xf numFmtId="0" fontId="8" fillId="33" borderId="32" xfId="54" applyFont="1" applyFill="1" applyBorder="1" applyAlignment="1">
      <alignment horizontal="center" vertical="center" wrapText="1"/>
      <protection/>
    </xf>
    <xf numFmtId="0" fontId="4" fillId="33" borderId="0" xfId="54" applyFont="1" applyFill="1" applyBorder="1" applyAlignment="1">
      <alignment horizontal="left" vertical="center" wrapText="1"/>
      <protection/>
    </xf>
    <xf numFmtId="0" fontId="8" fillId="33" borderId="23" xfId="54" applyFont="1" applyFill="1" applyBorder="1" applyAlignment="1">
      <alignment vertical="center"/>
      <protection/>
    </xf>
    <xf numFmtId="0" fontId="8" fillId="33" borderId="20" xfId="54" applyFont="1" applyFill="1" applyBorder="1" applyAlignment="1">
      <alignment vertical="center"/>
      <protection/>
    </xf>
    <xf numFmtId="0" fontId="8" fillId="33" borderId="66" xfId="54" applyFont="1" applyFill="1" applyBorder="1" applyAlignment="1">
      <alignment horizontal="center" vertical="center" wrapText="1"/>
      <protection/>
    </xf>
    <xf numFmtId="0" fontId="8" fillId="33" borderId="43" xfId="54" applyFont="1" applyFill="1" applyBorder="1" applyAlignment="1">
      <alignment horizontal="center" vertical="center" wrapText="1"/>
      <protection/>
    </xf>
    <xf numFmtId="0" fontId="8" fillId="33" borderId="30" xfId="54" applyFont="1" applyFill="1" applyBorder="1" applyAlignment="1">
      <alignment horizontal="center" vertical="center"/>
      <protection/>
    </xf>
    <xf numFmtId="0" fontId="8" fillId="33" borderId="13" xfId="54" applyFont="1" applyFill="1" applyBorder="1" applyAlignment="1">
      <alignment horizontal="center" vertical="center"/>
      <protection/>
    </xf>
    <xf numFmtId="0" fontId="4" fillId="33" borderId="0" xfId="54" applyFont="1" applyFill="1" applyAlignment="1">
      <alignment wrapText="1"/>
      <protection/>
    </xf>
    <xf numFmtId="0" fontId="8" fillId="33" borderId="49" xfId="54" applyFont="1" applyFill="1" applyBorder="1" applyAlignment="1">
      <alignment horizontal="center" vertical="center" wrapText="1"/>
      <protection/>
    </xf>
    <xf numFmtId="174" fontId="4" fillId="33" borderId="0" xfId="54" applyNumberFormat="1" applyFont="1" applyFill="1" applyBorder="1" applyAlignment="1">
      <alignment vertical="center" wrapText="1"/>
      <protection/>
    </xf>
    <xf numFmtId="0" fontId="8" fillId="33" borderId="23" xfId="54" applyFont="1" applyFill="1" applyBorder="1" applyAlignment="1">
      <alignment horizontal="center" vertical="center" wrapText="1"/>
      <protection/>
    </xf>
    <xf numFmtId="0" fontId="8" fillId="33" borderId="33" xfId="54" applyFont="1" applyFill="1" applyBorder="1" applyAlignment="1">
      <alignment horizontal="center" vertical="center" wrapText="1"/>
      <protection/>
    </xf>
    <xf numFmtId="0" fontId="8" fillId="33" borderId="15" xfId="54" applyFont="1" applyFill="1" applyBorder="1" applyAlignment="1">
      <alignment horizontal="center" vertical="center" wrapText="1"/>
      <protection/>
    </xf>
    <xf numFmtId="0" fontId="8" fillId="33" borderId="16" xfId="54" applyFont="1" applyFill="1" applyBorder="1" applyAlignment="1">
      <alignment horizontal="center" vertical="center" wrapText="1"/>
      <protection/>
    </xf>
    <xf numFmtId="174" fontId="8" fillId="33" borderId="32" xfId="54" applyNumberFormat="1" applyFont="1" applyFill="1" applyBorder="1" applyAlignment="1">
      <alignment horizontal="center" vertical="center" wrapText="1"/>
      <protection/>
    </xf>
    <xf numFmtId="174" fontId="8" fillId="33" borderId="0" xfId="54" applyNumberFormat="1" applyFont="1" applyFill="1" applyBorder="1" applyAlignment="1">
      <alignment horizontal="center" vertical="center" wrapText="1"/>
      <protection/>
    </xf>
    <xf numFmtId="0" fontId="8" fillId="33" borderId="42" xfId="54" applyFont="1" applyFill="1" applyBorder="1" applyAlignment="1">
      <alignment horizontal="center" vertical="center"/>
      <protection/>
    </xf>
    <xf numFmtId="0" fontId="4" fillId="33" borderId="0" xfId="55" applyFont="1" applyFill="1" applyBorder="1" applyAlignment="1">
      <alignment horizontal="left" vertical="center" wrapText="1"/>
      <protection/>
    </xf>
    <xf numFmtId="0" fontId="8" fillId="33" borderId="0" xfId="55" applyFont="1" applyFill="1" applyAlignment="1">
      <alignment horizontal="left" vertical="center" wrapText="1"/>
      <protection/>
    </xf>
    <xf numFmtId="0" fontId="8" fillId="33" borderId="0" xfId="55" applyFont="1" applyFill="1" applyAlignment="1">
      <alignment vertical="center" wrapText="1"/>
      <protection/>
    </xf>
    <xf numFmtId="0" fontId="4" fillId="33" borderId="0" xfId="55" applyFont="1" applyFill="1" applyAlignment="1">
      <alignment vertical="center" wrapText="1"/>
      <protection/>
    </xf>
    <xf numFmtId="0" fontId="8" fillId="33" borderId="22" xfId="55" applyFont="1" applyFill="1" applyBorder="1" applyAlignment="1">
      <alignment horizontal="center" vertical="center" wrapText="1"/>
      <protection/>
    </xf>
    <xf numFmtId="0" fontId="8" fillId="33" borderId="26" xfId="55" applyFont="1" applyFill="1" applyBorder="1" applyAlignment="1">
      <alignment horizontal="center" vertical="center"/>
      <protection/>
    </xf>
    <xf numFmtId="0" fontId="8" fillId="33" borderId="47" xfId="55" applyFont="1" applyFill="1" applyBorder="1" applyAlignment="1">
      <alignment horizontal="center" vertical="center" wrapText="1"/>
      <protection/>
    </xf>
    <xf numFmtId="0" fontId="8" fillId="33" borderId="66" xfId="55" applyFont="1" applyFill="1" applyBorder="1" applyAlignment="1">
      <alignment horizontal="center" vertical="center"/>
      <protection/>
    </xf>
    <xf numFmtId="0" fontId="8" fillId="33" borderId="43" xfId="55" applyFont="1" applyFill="1" applyBorder="1" applyAlignment="1">
      <alignment horizontal="center" vertical="center"/>
      <protection/>
    </xf>
    <xf numFmtId="0" fontId="8" fillId="33" borderId="49" xfId="55" applyFont="1" applyFill="1" applyBorder="1" applyAlignment="1">
      <alignment horizontal="center" vertical="center" wrapText="1"/>
      <protection/>
    </xf>
    <xf numFmtId="0" fontId="8" fillId="33" borderId="54" xfId="55" applyFont="1" applyFill="1" applyBorder="1" applyAlignment="1">
      <alignment horizontal="center" vertical="center"/>
      <protection/>
    </xf>
    <xf numFmtId="0" fontId="8" fillId="33" borderId="50" xfId="55" applyFont="1" applyFill="1" applyBorder="1" applyAlignment="1">
      <alignment horizontal="center" vertical="center"/>
      <protection/>
    </xf>
    <xf numFmtId="0" fontId="8" fillId="33" borderId="65" xfId="55" applyFont="1" applyFill="1" applyBorder="1" applyAlignment="1">
      <alignment horizontal="center" vertical="center" wrapText="1"/>
      <protection/>
    </xf>
    <xf numFmtId="0" fontId="8" fillId="33" borderId="47" xfId="55" applyFont="1" applyFill="1" applyBorder="1" applyAlignment="1">
      <alignment horizontal="center" vertical="center"/>
      <protection/>
    </xf>
    <xf numFmtId="0" fontId="8" fillId="33" borderId="42" xfId="55" applyFont="1" applyFill="1" applyBorder="1" applyAlignment="1">
      <alignment horizontal="center" vertical="center"/>
      <protection/>
    </xf>
    <xf numFmtId="0" fontId="8" fillId="33" borderId="65" xfId="55" applyFont="1" applyFill="1" applyBorder="1" applyAlignment="1">
      <alignment horizontal="center" vertical="center"/>
      <protection/>
    </xf>
    <xf numFmtId="0" fontId="8" fillId="33" borderId="0" xfId="55" applyFont="1" applyFill="1" applyBorder="1" applyAlignment="1">
      <alignment horizontal="center" vertical="center" wrapText="1"/>
      <protection/>
    </xf>
    <xf numFmtId="0" fontId="8" fillId="33" borderId="0" xfId="55" applyFont="1" applyFill="1" applyBorder="1" applyAlignment="1">
      <alignment horizontal="center" vertical="center"/>
      <protection/>
    </xf>
    <xf numFmtId="0" fontId="8" fillId="33" borderId="25" xfId="55" applyFont="1" applyFill="1" applyBorder="1" applyAlignment="1">
      <alignment horizontal="center" vertical="center"/>
      <protection/>
    </xf>
    <xf numFmtId="0" fontId="8" fillId="33" borderId="52" xfId="55" applyFont="1" applyFill="1" applyBorder="1" applyAlignment="1">
      <alignment horizontal="center" vertical="center"/>
      <protection/>
    </xf>
    <xf numFmtId="0" fontId="8" fillId="33" borderId="48" xfId="55" applyFont="1" applyFill="1" applyBorder="1" applyAlignment="1">
      <alignment horizontal="center" vertical="center"/>
      <protection/>
    </xf>
    <xf numFmtId="0" fontId="8" fillId="33" borderId="38" xfId="55" applyFont="1" applyFill="1" applyBorder="1" applyAlignment="1">
      <alignment horizontal="center" vertical="center"/>
      <protection/>
    </xf>
    <xf numFmtId="0" fontId="8" fillId="33" borderId="23" xfId="55" applyFont="1" applyFill="1" applyBorder="1" applyAlignment="1">
      <alignment horizontal="center" vertical="center" wrapText="1"/>
      <protection/>
    </xf>
    <xf numFmtId="0" fontId="8" fillId="33" borderId="15" xfId="55" applyFont="1" applyFill="1" applyBorder="1" applyAlignment="1">
      <alignment horizontal="center" vertical="center"/>
      <protection/>
    </xf>
    <xf numFmtId="0" fontId="4" fillId="33" borderId="0" xfId="55" applyFont="1" applyFill="1" applyBorder="1" applyAlignment="1">
      <alignment vertical="center" wrapText="1"/>
      <protection/>
    </xf>
    <xf numFmtId="0" fontId="8" fillId="33" borderId="11" xfId="55" applyFont="1" applyFill="1" applyBorder="1" applyAlignment="1">
      <alignment horizontal="center" vertical="center" wrapText="1"/>
      <protection/>
    </xf>
    <xf numFmtId="0" fontId="8" fillId="33" borderId="34" xfId="55" applyFont="1" applyFill="1" applyBorder="1" applyAlignment="1">
      <alignment horizontal="center" vertical="center" wrapText="1"/>
      <protection/>
    </xf>
    <xf numFmtId="0" fontId="8" fillId="33" borderId="43" xfId="55" applyFont="1" applyFill="1" applyBorder="1" applyAlignment="1">
      <alignment horizontal="center" vertical="center" wrapText="1"/>
      <protection/>
    </xf>
    <xf numFmtId="0" fontId="8" fillId="33" borderId="19" xfId="55" applyFont="1" applyFill="1" applyBorder="1" applyAlignment="1">
      <alignment horizontal="center" vertical="center" wrapText="1"/>
      <protection/>
    </xf>
    <xf numFmtId="0" fontId="4" fillId="33" borderId="0" xfId="55" applyFont="1" applyFill="1" applyBorder="1" applyAlignment="1">
      <alignment horizontal="left" wrapText="1"/>
      <protection/>
    </xf>
    <xf numFmtId="0" fontId="8" fillId="33" borderId="20" xfId="55" applyFont="1" applyFill="1" applyBorder="1" applyAlignment="1">
      <alignment horizontal="center" vertical="center" wrapText="1"/>
      <protection/>
    </xf>
    <xf numFmtId="0" fontId="8" fillId="33" borderId="33" xfId="55" applyFont="1" applyFill="1" applyBorder="1" applyAlignment="1">
      <alignment horizontal="center" vertical="center" wrapText="1"/>
      <protection/>
    </xf>
    <xf numFmtId="0" fontId="8" fillId="33" borderId="15" xfId="55" applyFont="1" applyFill="1" applyBorder="1" applyAlignment="1">
      <alignment horizontal="center" vertical="center" wrapText="1"/>
      <protection/>
    </xf>
    <xf numFmtId="0" fontId="8" fillId="33" borderId="16" xfId="55" applyFont="1" applyFill="1" applyBorder="1" applyAlignment="1">
      <alignment horizontal="center" vertical="center" wrapText="1"/>
      <protection/>
    </xf>
    <xf numFmtId="0" fontId="8" fillId="33" borderId="54" xfId="55" applyFont="1" applyFill="1" applyBorder="1" applyAlignment="1">
      <alignment horizontal="center" vertical="center" wrapText="1"/>
      <protection/>
    </xf>
    <xf numFmtId="0" fontId="8" fillId="33" borderId="51" xfId="55" applyFont="1" applyFill="1" applyBorder="1" applyAlignment="1">
      <alignment horizontal="center" vertical="center"/>
      <protection/>
    </xf>
    <xf numFmtId="174" fontId="4" fillId="33" borderId="0" xfId="55" applyNumberFormat="1" applyFont="1" applyFill="1" applyAlignment="1">
      <alignment horizontal="left" vertical="center" wrapText="1"/>
      <protection/>
    </xf>
    <xf numFmtId="0" fontId="8" fillId="33" borderId="0" xfId="55" applyFont="1" applyFill="1" applyAlignment="1">
      <alignment horizontal="center" vertical="center" wrapText="1"/>
      <protection/>
    </xf>
    <xf numFmtId="0" fontId="4" fillId="33" borderId="23" xfId="55" applyFont="1" applyFill="1" applyBorder="1" applyAlignment="1">
      <alignment vertical="center"/>
      <protection/>
    </xf>
    <xf numFmtId="0" fontId="4" fillId="33" borderId="20" xfId="55" applyFont="1" applyFill="1" applyBorder="1" applyAlignment="1">
      <alignment vertical="center"/>
      <protection/>
    </xf>
    <xf numFmtId="0" fontId="8" fillId="33" borderId="30" xfId="55" applyFont="1" applyFill="1" applyBorder="1" applyAlignment="1">
      <alignment horizontal="center" vertical="center"/>
      <protection/>
    </xf>
    <xf numFmtId="0" fontId="8" fillId="33" borderId="13" xfId="55" applyFont="1" applyFill="1" applyBorder="1" applyAlignment="1">
      <alignment horizontal="center" vertical="center"/>
      <protection/>
    </xf>
    <xf numFmtId="0" fontId="4" fillId="33" borderId="15" xfId="55" applyFont="1" applyFill="1" applyBorder="1" applyAlignment="1">
      <alignment vertical="center"/>
      <protection/>
    </xf>
    <xf numFmtId="0" fontId="8" fillId="33" borderId="36" xfId="55" applyFont="1" applyFill="1" applyBorder="1" applyAlignment="1">
      <alignment horizontal="center" vertical="center"/>
      <protection/>
    </xf>
    <xf numFmtId="174" fontId="4" fillId="33" borderId="0" xfId="55" applyNumberFormat="1" applyFont="1" applyFill="1" applyBorder="1" applyAlignment="1">
      <alignment horizontal="left" vertical="center" wrapText="1"/>
      <protection/>
    </xf>
    <xf numFmtId="0" fontId="8" fillId="33" borderId="32" xfId="55" applyFont="1" applyFill="1" applyBorder="1" applyAlignment="1">
      <alignment horizontal="center" vertical="center" wrapText="1"/>
      <protection/>
    </xf>
    <xf numFmtId="0" fontId="8" fillId="33" borderId="23" xfId="55" applyFont="1" applyFill="1" applyBorder="1" applyAlignment="1">
      <alignment vertical="center"/>
      <protection/>
    </xf>
    <xf numFmtId="0" fontId="8" fillId="33" borderId="20" xfId="55" applyFont="1" applyFill="1" applyBorder="1" applyAlignment="1">
      <alignment vertical="center"/>
      <protection/>
    </xf>
    <xf numFmtId="0" fontId="8" fillId="33" borderId="21" xfId="55" applyFont="1" applyFill="1" applyBorder="1" applyAlignment="1">
      <alignment horizontal="center" vertical="center" wrapText="1"/>
      <protection/>
    </xf>
    <xf numFmtId="0" fontId="8" fillId="33" borderId="66" xfId="55" applyFont="1" applyFill="1" applyBorder="1" applyAlignment="1">
      <alignment horizontal="center" vertical="center" wrapText="1"/>
      <protection/>
    </xf>
    <xf numFmtId="0" fontId="15" fillId="33" borderId="0" xfId="55" applyFont="1" applyFill="1" applyBorder="1" applyAlignment="1">
      <alignment vertical="center" wrapText="1"/>
      <protection/>
    </xf>
    <xf numFmtId="0" fontId="8" fillId="33" borderId="20" xfId="55" applyFont="1" applyFill="1" applyBorder="1" applyAlignment="1">
      <alignment horizontal="center" vertical="center"/>
      <protection/>
    </xf>
    <xf numFmtId="0" fontId="8" fillId="33" borderId="0" xfId="55" applyFont="1" applyFill="1" applyAlignment="1">
      <alignment horizontal="left"/>
      <protection/>
    </xf>
    <xf numFmtId="0" fontId="8" fillId="33" borderId="0" xfId="55" applyFont="1" applyFill="1" applyAlignment="1">
      <alignment horizontal="center"/>
      <protection/>
    </xf>
    <xf numFmtId="0" fontId="8" fillId="33" borderId="59" xfId="55" applyFont="1" applyFill="1" applyBorder="1" applyAlignment="1">
      <alignment horizontal="center" vertical="center"/>
      <protection/>
    </xf>
    <xf numFmtId="0" fontId="8" fillId="33" borderId="60" xfId="55" applyFont="1" applyFill="1" applyBorder="1" applyAlignment="1">
      <alignment horizontal="center" vertical="center"/>
      <protection/>
    </xf>
    <xf numFmtId="0" fontId="8" fillId="33" borderId="59" xfId="55" applyFont="1" applyFill="1" applyBorder="1" applyAlignment="1">
      <alignment horizontal="center" vertical="center" wrapText="1"/>
      <protection/>
    </xf>
    <xf numFmtId="0" fontId="8" fillId="33" borderId="60" xfId="55" applyFont="1" applyFill="1" applyBorder="1" applyAlignment="1">
      <alignment horizontal="center" vertical="center" wrapText="1"/>
      <protection/>
    </xf>
    <xf numFmtId="0" fontId="8" fillId="33" borderId="26" xfId="55" applyFont="1" applyFill="1" applyBorder="1" applyAlignment="1">
      <alignment horizontal="center" vertical="center" wrapText="1"/>
      <protection/>
    </xf>
    <xf numFmtId="0" fontId="8" fillId="33" borderId="28" xfId="55" applyFont="1" applyFill="1" applyBorder="1" applyAlignment="1">
      <alignment horizontal="center" vertical="center" wrapText="1"/>
      <protection/>
    </xf>
    <xf numFmtId="0" fontId="8" fillId="33" borderId="67" xfId="55" applyFont="1" applyFill="1" applyBorder="1" applyAlignment="1">
      <alignment horizontal="center" vertical="center" wrapText="1"/>
      <protection/>
    </xf>
    <xf numFmtId="0" fontId="8" fillId="33" borderId="68" xfId="55" applyFont="1" applyFill="1" applyBorder="1" applyAlignment="1">
      <alignment horizontal="center" vertical="center"/>
      <protection/>
    </xf>
    <xf numFmtId="0" fontId="8" fillId="33" borderId="68" xfId="55" applyFont="1" applyFill="1" applyBorder="1" applyAlignment="1">
      <alignment horizontal="center" vertical="center" wrapText="1"/>
      <protection/>
    </xf>
    <xf numFmtId="0" fontId="8" fillId="33" borderId="0" xfId="55" applyFont="1" applyFill="1" applyAlignment="1">
      <alignment horizontal="left" wrapText="1"/>
      <protection/>
    </xf>
    <xf numFmtId="3" fontId="8" fillId="33" borderId="0" xfId="55" applyNumberFormat="1" applyFont="1" applyFill="1" applyAlignment="1">
      <alignment horizontal="center"/>
      <protection/>
    </xf>
    <xf numFmtId="3" fontId="4" fillId="33" borderId="0" xfId="55" applyNumberFormat="1" applyFont="1" applyFill="1" applyAlignment="1">
      <alignment horizontal="left" vertical="center" wrapText="1"/>
      <protection/>
    </xf>
    <xf numFmtId="3" fontId="21" fillId="33" borderId="0" xfId="55" applyNumberFormat="1" applyFont="1" applyFill="1" applyAlignment="1">
      <alignment horizontal="left" vertical="center" wrapText="1"/>
      <protection/>
    </xf>
    <xf numFmtId="3" fontId="8" fillId="33" borderId="0" xfId="55" applyNumberFormat="1" applyFont="1" applyFill="1" applyAlignment="1">
      <alignment horizontal="left" wrapText="1"/>
      <protection/>
    </xf>
    <xf numFmtId="3" fontId="8" fillId="33" borderId="22" xfId="55" applyNumberFormat="1" applyFont="1" applyFill="1" applyBorder="1" applyAlignment="1">
      <alignment horizontal="center" vertical="center"/>
      <protection/>
    </xf>
    <xf numFmtId="3" fontId="8" fillId="33" borderId="24" xfId="55" applyNumberFormat="1" applyFont="1" applyFill="1" applyBorder="1" applyAlignment="1">
      <alignment horizontal="center" vertical="center"/>
      <protection/>
    </xf>
    <xf numFmtId="3" fontId="8" fillId="33" borderId="26" xfId="55" applyNumberFormat="1" applyFont="1" applyFill="1" applyBorder="1" applyAlignment="1">
      <alignment horizontal="center" vertical="center"/>
      <protection/>
    </xf>
    <xf numFmtId="3" fontId="8" fillId="33" borderId="22" xfId="55" applyNumberFormat="1" applyFont="1" applyFill="1" applyBorder="1" applyAlignment="1">
      <alignment horizontal="center" vertical="center" wrapText="1"/>
      <protection/>
    </xf>
    <xf numFmtId="3" fontId="8" fillId="33" borderId="24" xfId="55" applyNumberFormat="1" applyFont="1" applyFill="1" applyBorder="1" applyAlignment="1">
      <alignment horizontal="center" vertical="center" wrapText="1"/>
      <protection/>
    </xf>
    <xf numFmtId="3" fontId="8" fillId="33" borderId="26" xfId="55" applyNumberFormat="1" applyFont="1" applyFill="1" applyBorder="1" applyAlignment="1">
      <alignment horizontal="center" vertical="center" wrapText="1"/>
      <protection/>
    </xf>
    <xf numFmtId="176" fontId="8" fillId="33" borderId="22" xfId="55" applyNumberFormat="1" applyFont="1" applyFill="1" applyBorder="1" applyAlignment="1">
      <alignment horizontal="center" vertical="center" wrapText="1"/>
      <protection/>
    </xf>
    <xf numFmtId="176" fontId="8" fillId="33" borderId="24" xfId="55" applyNumberFormat="1" applyFont="1" applyFill="1" applyBorder="1" applyAlignment="1">
      <alignment horizontal="center" vertical="center" wrapText="1"/>
      <protection/>
    </xf>
    <xf numFmtId="176" fontId="8" fillId="33" borderId="26" xfId="55" applyNumberFormat="1" applyFont="1" applyFill="1" applyBorder="1" applyAlignment="1">
      <alignment horizontal="center" vertical="center" wrapText="1"/>
      <protection/>
    </xf>
    <xf numFmtId="176" fontId="8" fillId="33" borderId="36" xfId="55" applyNumberFormat="1" applyFont="1" applyFill="1" applyBorder="1" applyAlignment="1">
      <alignment horizontal="center" vertical="center" wrapText="1"/>
      <protection/>
    </xf>
    <xf numFmtId="176" fontId="8" fillId="33" borderId="54" xfId="55" applyNumberFormat="1" applyFont="1" applyFill="1" applyBorder="1" applyAlignment="1">
      <alignment horizontal="center" vertical="center" wrapText="1"/>
      <protection/>
    </xf>
    <xf numFmtId="176" fontId="8" fillId="33" borderId="51" xfId="55" applyNumberFormat="1" applyFont="1" applyFill="1" applyBorder="1" applyAlignment="1">
      <alignment horizontal="center" vertical="center" wrapText="1"/>
      <protection/>
    </xf>
    <xf numFmtId="176" fontId="8" fillId="33" borderId="38" xfId="55" applyNumberFormat="1" applyFont="1" applyFill="1" applyBorder="1" applyAlignment="1">
      <alignment horizontal="center" vertical="center" wrapText="1"/>
      <protection/>
    </xf>
    <xf numFmtId="176" fontId="8" fillId="33" borderId="69" xfId="55" applyNumberFormat="1" applyFont="1" applyFill="1" applyBorder="1" applyAlignment="1">
      <alignment horizontal="center" vertical="center" wrapText="1"/>
      <protection/>
    </xf>
    <xf numFmtId="176" fontId="8" fillId="33" borderId="52" xfId="55" applyNumberFormat="1" applyFont="1" applyFill="1" applyBorder="1" applyAlignment="1">
      <alignment horizontal="center" vertical="center" wrapText="1"/>
      <protection/>
    </xf>
    <xf numFmtId="176" fontId="8" fillId="33" borderId="0" xfId="55" applyNumberFormat="1" applyFont="1" applyFill="1" applyBorder="1" applyAlignment="1">
      <alignment horizontal="center" vertical="center"/>
      <protection/>
    </xf>
    <xf numFmtId="176" fontId="8" fillId="33" borderId="14" xfId="55" applyNumberFormat="1" applyFont="1" applyFill="1" applyBorder="1" applyAlignment="1">
      <alignment horizontal="center" vertical="center"/>
      <protection/>
    </xf>
    <xf numFmtId="176" fontId="8" fillId="33" borderId="22" xfId="55" applyNumberFormat="1" applyFont="1" applyFill="1" applyBorder="1" applyAlignment="1">
      <alignment horizontal="center" vertical="center"/>
      <protection/>
    </xf>
    <xf numFmtId="176" fontId="8" fillId="33" borderId="26" xfId="55" applyNumberFormat="1" applyFont="1" applyFill="1" applyBorder="1" applyAlignment="1">
      <alignment horizontal="center" vertical="center"/>
      <protection/>
    </xf>
    <xf numFmtId="176" fontId="8" fillId="33" borderId="21" xfId="55" applyNumberFormat="1" applyFont="1" applyFill="1" applyBorder="1" applyAlignment="1">
      <alignment horizontal="center" vertical="center"/>
      <protection/>
    </xf>
    <xf numFmtId="176" fontId="8" fillId="33" borderId="16" xfId="55" applyNumberFormat="1" applyFont="1" applyFill="1" applyBorder="1" applyAlignment="1">
      <alignment horizontal="center" vertical="center"/>
      <protection/>
    </xf>
    <xf numFmtId="176" fontId="8" fillId="33" borderId="0" xfId="55" applyNumberFormat="1" applyFont="1" applyFill="1" applyBorder="1" applyAlignment="1">
      <alignment horizontal="center"/>
      <protection/>
    </xf>
    <xf numFmtId="176" fontId="8" fillId="33" borderId="49" xfId="55" applyNumberFormat="1" applyFont="1" applyFill="1" applyBorder="1" applyAlignment="1">
      <alignment horizontal="center" vertical="center" wrapText="1"/>
      <protection/>
    </xf>
    <xf numFmtId="176" fontId="8" fillId="33" borderId="30" xfId="55" applyNumberFormat="1" applyFont="1" applyFill="1" applyBorder="1" applyAlignment="1">
      <alignment horizontal="center" vertical="center" wrapText="1"/>
      <protection/>
    </xf>
    <xf numFmtId="176" fontId="8" fillId="33" borderId="31" xfId="55" applyNumberFormat="1" applyFont="1" applyFill="1" applyBorder="1" applyAlignment="1">
      <alignment horizontal="center" vertical="center" wrapText="1"/>
      <protection/>
    </xf>
    <xf numFmtId="176" fontId="8" fillId="33" borderId="70" xfId="55" applyNumberFormat="1" applyFont="1" applyFill="1" applyBorder="1" applyAlignment="1">
      <alignment horizontal="center" vertical="center" wrapText="1"/>
      <protection/>
    </xf>
    <xf numFmtId="176" fontId="8" fillId="33" borderId="32" xfId="55" applyNumberFormat="1" applyFont="1" applyFill="1" applyBorder="1" applyAlignment="1">
      <alignment horizontal="center" vertical="center" wrapText="1"/>
      <protection/>
    </xf>
    <xf numFmtId="176" fontId="8" fillId="33" borderId="0" xfId="55" applyNumberFormat="1" applyFont="1" applyFill="1" applyBorder="1" applyAlignment="1">
      <alignment horizontal="center" vertical="center" wrapText="1"/>
      <protection/>
    </xf>
    <xf numFmtId="176" fontId="8" fillId="33" borderId="14" xfId="55" applyNumberFormat="1" applyFont="1" applyFill="1" applyBorder="1" applyAlignment="1">
      <alignment horizontal="center" vertical="center" wrapText="1"/>
      <protection/>
    </xf>
    <xf numFmtId="3" fontId="8" fillId="33" borderId="51" xfId="55" applyNumberFormat="1" applyFont="1" applyFill="1" applyBorder="1" applyAlignment="1">
      <alignment horizontal="center" vertical="center"/>
      <protection/>
    </xf>
    <xf numFmtId="3" fontId="8" fillId="33" borderId="70" xfId="55" applyNumberFormat="1" applyFont="1" applyFill="1" applyBorder="1" applyAlignment="1">
      <alignment horizontal="center" vertical="center"/>
      <protection/>
    </xf>
    <xf numFmtId="3" fontId="8" fillId="33" borderId="52" xfId="55" applyNumberFormat="1" applyFont="1" applyFill="1" applyBorder="1" applyAlignment="1">
      <alignment horizontal="center" vertical="center"/>
      <protection/>
    </xf>
    <xf numFmtId="176" fontId="8" fillId="33" borderId="23" xfId="55" applyNumberFormat="1" applyFont="1" applyFill="1" applyBorder="1" applyAlignment="1">
      <alignment horizontal="center" vertical="center" wrapText="1"/>
      <protection/>
    </xf>
    <xf numFmtId="176" fontId="8" fillId="33" borderId="20" xfId="55" applyNumberFormat="1" applyFont="1" applyFill="1" applyBorder="1" applyAlignment="1">
      <alignment horizontal="center" vertical="center" wrapText="1"/>
      <protection/>
    </xf>
    <xf numFmtId="176" fontId="8" fillId="33" borderId="15" xfId="55" applyNumberFormat="1" applyFont="1" applyFill="1" applyBorder="1" applyAlignment="1">
      <alignment horizontal="center" vertical="center" wrapText="1"/>
      <protection/>
    </xf>
    <xf numFmtId="0" fontId="8" fillId="33" borderId="24" xfId="55" applyFont="1" applyFill="1" applyBorder="1" applyAlignment="1">
      <alignment horizontal="center" vertical="center"/>
      <protection/>
    </xf>
    <xf numFmtId="0" fontId="4" fillId="33" borderId="24" xfId="55" applyFont="1" applyFill="1" applyBorder="1" applyAlignment="1">
      <alignment horizontal="center" vertical="center"/>
      <protection/>
    </xf>
    <xf numFmtId="0" fontId="8" fillId="33" borderId="24" xfId="55" applyFont="1" applyFill="1" applyBorder="1" applyAlignment="1">
      <alignment horizontal="center" vertical="center" wrapText="1"/>
      <protection/>
    </xf>
    <xf numFmtId="0" fontId="8" fillId="33" borderId="40" xfId="55" applyFont="1" applyFill="1" applyBorder="1" applyAlignment="1">
      <alignment horizontal="center" vertical="center"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ab_Graph_RetS_n56_17nov" xfId="52"/>
    <cellStyle name="Normal_Tableaux d'ensemble" xfId="53"/>
    <cellStyle name="Normal_Tableaux détaillés" xfId="54"/>
    <cellStyle name="Normal_Tableaux_remplis" xfId="55"/>
    <cellStyle name="Note" xfId="56"/>
    <cellStyle name="Percent" xfId="57"/>
    <cellStyle name="Satisfaisant" xfId="58"/>
    <cellStyle name="Sortie" xfId="59"/>
    <cellStyle name="Texte explicatif" xfId="60"/>
    <cellStyle name="Titre" xfId="61"/>
    <cellStyle name="Titre tableau"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1"/>
          <c:h val="1"/>
        </c:manualLayout>
      </c:layout>
      <c:lineChart>
        <c:grouping val="standard"/>
        <c:varyColors val="0"/>
        <c:ser>
          <c:idx val="0"/>
          <c:order val="0"/>
          <c:tx>
            <c:strRef>
              <c:f>'g01'!$B$4</c:f>
              <c:strCache>
                <c:ptCount val="1"/>
                <c:pt idx="0">
                  <c:v>Indice des prix (hors tabac)*</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'g01'!$A$5:$A$41</c:f>
              <c:strCache/>
            </c:strRef>
          </c:cat>
          <c:val>
            <c:numRef>
              <c:f>'g01'!$B$5:$B$41</c:f>
              <c:numCache/>
            </c:numRef>
          </c:val>
          <c:smooth val="0"/>
        </c:ser>
        <c:ser>
          <c:idx val="2"/>
          <c:order val="1"/>
          <c:tx>
            <c:strRef>
              <c:f>'g01'!$C$4</c:f>
              <c:strCache>
                <c:ptCount val="1"/>
                <c:pt idx="0">
                  <c:v>Minimum vieillesse Personne seule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'g01'!$A$5:$A$41</c:f>
              <c:strCache/>
            </c:strRef>
          </c:cat>
          <c:val>
            <c:numRef>
              <c:f>'g01'!$C$5:$C$41</c:f>
              <c:numCache/>
            </c:numRef>
          </c:val>
          <c:smooth val="0"/>
        </c:ser>
        <c:ser>
          <c:idx val="3"/>
          <c:order val="2"/>
          <c:tx>
            <c:strRef>
              <c:f>'g01'!$D$4</c:f>
              <c:strCache>
                <c:ptCount val="1"/>
                <c:pt idx="0">
                  <c:v>Minimum vieillesse Couple</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333333"/>
                </a:solidFill>
              </a:ln>
            </c:spPr>
          </c:marker>
          <c:cat>
            <c:strRef>
              <c:f>'g01'!$A$5:$A$41</c:f>
              <c:strCache/>
            </c:strRef>
          </c:cat>
          <c:val>
            <c:numRef>
              <c:f>'g01'!$D$5:$D$41</c:f>
              <c:numCache/>
            </c:numRef>
          </c:val>
          <c:smooth val="0"/>
        </c:ser>
        <c:ser>
          <c:idx val="4"/>
          <c:order val="3"/>
          <c:tx>
            <c:strRef>
              <c:f>'g01'!$E$4</c:f>
              <c:strCache>
                <c:ptCount val="1"/>
                <c:pt idx="0">
                  <c:v>Taux de revalorisation des pensions brutes RG</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00"/>
                </a:solidFill>
              </a:ln>
            </c:spPr>
          </c:marker>
          <c:cat>
            <c:strRef>
              <c:f>'g01'!$A$5:$A$41</c:f>
              <c:strCache/>
            </c:strRef>
          </c:cat>
          <c:val>
            <c:numRef>
              <c:f>'g01'!$E$5:$E$41</c:f>
              <c:numCache/>
            </c:numRef>
          </c:val>
          <c:smooth val="0"/>
        </c:ser>
        <c:ser>
          <c:idx val="1"/>
          <c:order val="4"/>
          <c:tx>
            <c:strRef>
              <c:f>'g01'!$F$4</c:f>
              <c:strCache>
                <c:ptCount val="1"/>
                <c:pt idx="0">
                  <c:v>Taux d'évolution du salaire moyen brut du privé et semi-privé en euros courants**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'g01'!$F$5:$F$41</c:f>
              <c:numCache/>
            </c:numRef>
          </c:val>
          <c:smooth val="0"/>
        </c:ser>
        <c:marker val="1"/>
        <c:axId val="54367495"/>
        <c:axId val="19545408"/>
      </c:lineChart>
      <c:catAx>
        <c:axId val="543674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25" b="0" i="0" u="none" baseline="0">
                <a:solidFill>
                  <a:srgbClr val="000000"/>
                </a:solidFill>
              </a:defRPr>
            </a:pPr>
          </a:p>
        </c:txPr>
        <c:crossAx val="19545408"/>
        <c:crosses val="autoZero"/>
        <c:auto val="1"/>
        <c:lblOffset val="100"/>
        <c:tickLblSkip val="1"/>
        <c:noMultiLvlLbl val="0"/>
      </c:catAx>
      <c:valAx>
        <c:axId val="1954540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325" b="0" i="0" u="none" baseline="0">
                <a:solidFill>
                  <a:srgbClr val="000000"/>
                </a:solidFill>
              </a:defRPr>
            </a:pPr>
          </a:p>
        </c:txPr>
        <c:crossAx val="54367495"/>
        <c:crossesAt val="1"/>
        <c:crossBetween val="between"/>
        <c:dispUnits/>
      </c:valAx>
      <c:spPr>
        <a:solidFill>
          <a:srgbClr val="FFFFFF"/>
        </a:solidFill>
        <a:ln w="12700">
          <a:solidFill>
            <a:srgbClr val="808080"/>
          </a:solidFill>
        </a:ln>
      </c:spPr>
    </c:plotArea>
    <c:legend>
      <c:legendPos val="r"/>
      <c:layout>
        <c:manualLayout>
          <c:xMode val="edge"/>
          <c:yMode val="edge"/>
          <c:x val="0.0515"/>
          <c:y val="0"/>
          <c:w val="0.71475"/>
          <c:h val="0.52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725"/>
          <c:w val="0.97025"/>
          <c:h val="0.96475"/>
        </c:manualLayout>
      </c:layout>
      <c:lineChart>
        <c:grouping val="standard"/>
        <c:varyColors val="0"/>
        <c:ser>
          <c:idx val="0"/>
          <c:order val="0"/>
          <c:tx>
            <c:v>'g01'!#REF!</c:v>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'g01'!$A$6:$A$41</c:f>
              <c:strCache/>
            </c:strRef>
          </c:cat>
          <c:val>
            <c:numRef>
              <c:f>'g01'!#REF!</c:f>
              <c:numCache>
                <c:ptCount val="1"/>
                <c:pt idx="0">
                  <c:v>1</c:v>
                </c:pt>
              </c:numCache>
            </c:numRef>
          </c:val>
          <c:smooth val="0"/>
        </c:ser>
        <c:ser>
          <c:idx val="1"/>
          <c:order val="1"/>
          <c:tx>
            <c:v>'g01'!#REF!</c:v>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'g01'!$A$6:$A$41</c:f>
              <c:strCache/>
            </c:strRef>
          </c:cat>
          <c:val>
            <c:numRef>
              <c:f>'g01'!#REF!</c:f>
              <c:numCache>
                <c:ptCount val="1"/>
                <c:pt idx="0">
                  <c:v>1</c:v>
                </c:pt>
              </c:numCache>
            </c:numRef>
          </c:val>
          <c:smooth val="0"/>
        </c:ser>
        <c:marker val="1"/>
        <c:axId val="41690945"/>
        <c:axId val="39674186"/>
      </c:lineChart>
      <c:catAx>
        <c:axId val="416909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9674186"/>
        <c:crosses val="autoZero"/>
        <c:auto val="1"/>
        <c:lblOffset val="100"/>
        <c:tickLblSkip val="1"/>
        <c:noMultiLvlLbl val="0"/>
      </c:catAx>
      <c:valAx>
        <c:axId val="396741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1690945"/>
        <c:crossesAt val="1"/>
        <c:crossBetween val="between"/>
        <c:dispUnits/>
      </c:valAx>
      <c:spPr>
        <a:solidFill>
          <a:srgbClr val="FFFFFF"/>
        </a:solidFill>
        <a:ln w="12700">
          <a:solidFill>
            <a:srgbClr val="808080"/>
          </a:solidFill>
        </a:ln>
      </c:spPr>
    </c:plotArea>
    <c:legend>
      <c:legendPos val="r"/>
      <c:layout>
        <c:manualLayout>
          <c:xMode val="edge"/>
          <c:yMode val="edge"/>
          <c:x val="0.396"/>
          <c:y val="0.07575"/>
          <c:w val="0.5015"/>
          <c:h val="0.101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0</xdr:rowOff>
    </xdr:from>
    <xdr:to>
      <xdr:col>28</xdr:col>
      <xdr:colOff>133350</xdr:colOff>
      <xdr:row>6</xdr:row>
      <xdr:rowOff>114300</xdr:rowOff>
    </xdr:to>
    <xdr:graphicFrame>
      <xdr:nvGraphicFramePr>
        <xdr:cNvPr id="1" name="Graphique 1"/>
        <xdr:cNvGraphicFramePr/>
      </xdr:nvGraphicFramePr>
      <xdr:xfrm>
        <a:off x="14878050" y="285750"/>
        <a:ext cx="7496175" cy="1685925"/>
      </xdr:xfrm>
      <a:graphic>
        <a:graphicData uri="http://schemas.openxmlformats.org/drawingml/2006/chart">
          <c:chart xmlns:c="http://schemas.openxmlformats.org/drawingml/2006/chart" r:id="rId1"/>
        </a:graphicData>
      </a:graphic>
    </xdr:graphicFrame>
    <xdr:clientData/>
  </xdr:twoCellAnchor>
  <xdr:twoCellAnchor>
    <xdr:from>
      <xdr:col>235</xdr:col>
      <xdr:colOff>171450</xdr:colOff>
      <xdr:row>41</xdr:row>
      <xdr:rowOff>0</xdr:rowOff>
    </xdr:from>
    <xdr:to>
      <xdr:col>243</xdr:col>
      <xdr:colOff>752475</xdr:colOff>
      <xdr:row>67</xdr:row>
      <xdr:rowOff>19050</xdr:rowOff>
    </xdr:to>
    <xdr:graphicFrame>
      <xdr:nvGraphicFramePr>
        <xdr:cNvPr id="2" name="Graphique 2"/>
        <xdr:cNvGraphicFramePr/>
      </xdr:nvGraphicFramePr>
      <xdr:xfrm>
        <a:off x="180146325" y="6858000"/>
        <a:ext cx="6677025" cy="3924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63"/>
  <sheetViews>
    <sheetView tabSelected="1" zoomScalePageLayoutView="0" workbookViewId="0" topLeftCell="A1">
      <selection activeCell="A1" sqref="A1:Q1"/>
    </sheetView>
  </sheetViews>
  <sheetFormatPr defaultColWidth="12" defaultRowHeight="12.75"/>
  <cols>
    <col min="1" max="1" width="5.83203125" style="2" customWidth="1"/>
    <col min="2" max="2" width="26.5" style="2" customWidth="1"/>
    <col min="3" max="3" width="10.66015625" style="2" customWidth="1"/>
    <col min="4" max="4" width="2.66015625" style="2" customWidth="1"/>
    <col min="5" max="5" width="12.83203125" style="2" customWidth="1"/>
    <col min="6" max="6" width="12.83203125" style="431" customWidth="1"/>
    <col min="7" max="7" width="3" style="431" customWidth="1"/>
    <col min="8" max="8" width="10.83203125" style="431" customWidth="1"/>
    <col min="9" max="9" width="2.5" style="431" customWidth="1"/>
    <col min="10" max="10" width="11.33203125" style="431" bestFit="1" customWidth="1"/>
    <col min="11" max="11" width="2.66015625" style="431" customWidth="1"/>
    <col min="12" max="12" width="13" style="431" customWidth="1"/>
    <col min="13" max="13" width="10.83203125" style="431" customWidth="1"/>
    <col min="14" max="14" width="2.5" style="431" customWidth="1"/>
    <col min="15" max="15" width="10.66015625" style="2" customWidth="1"/>
    <col min="16" max="16" width="2.66015625" style="2" customWidth="1"/>
    <col min="17" max="17" width="11.16015625" style="2" customWidth="1"/>
    <col min="18" max="18" width="2.33203125" style="2" customWidth="1"/>
    <col min="19" max="19" width="13" style="2" customWidth="1"/>
    <col min="20" max="31" width="12" style="2" customWidth="1"/>
    <col min="32" max="16384" width="12" style="431" customWidth="1"/>
  </cols>
  <sheetData>
    <row r="1" spans="1:17" s="415" customFormat="1" ht="11.25">
      <c r="A1" s="698" t="s">
        <v>504</v>
      </c>
      <c r="B1" s="698"/>
      <c r="C1" s="698"/>
      <c r="D1" s="698"/>
      <c r="E1" s="698"/>
      <c r="F1" s="698"/>
      <c r="G1" s="698"/>
      <c r="H1" s="698"/>
      <c r="I1" s="698"/>
      <c r="J1" s="698"/>
      <c r="K1" s="698"/>
      <c r="L1" s="698"/>
      <c r="M1" s="698"/>
      <c r="N1" s="698"/>
      <c r="O1" s="698"/>
      <c r="P1" s="698"/>
      <c r="Q1" s="698"/>
    </row>
    <row r="2" spans="1:17" s="2" customFormat="1" ht="11.25">
      <c r="A2" s="699"/>
      <c r="B2" s="699"/>
      <c r="C2" s="699"/>
      <c r="D2" s="699"/>
      <c r="E2" s="699"/>
      <c r="F2" s="699"/>
      <c r="G2" s="699"/>
      <c r="H2" s="699"/>
      <c r="I2" s="699"/>
      <c r="J2" s="699"/>
      <c r="K2" s="699"/>
      <c r="L2" s="699"/>
      <c r="M2" s="699"/>
      <c r="N2" s="699"/>
      <c r="O2" s="699"/>
      <c r="P2" s="699"/>
      <c r="Q2" s="699"/>
    </row>
    <row r="3" spans="1:31" s="419" customFormat="1" ht="40.5" customHeight="1">
      <c r="A3" s="416"/>
      <c r="B3" s="417"/>
      <c r="C3" s="691" t="s">
        <v>155</v>
      </c>
      <c r="D3" s="692"/>
      <c r="E3" s="709"/>
      <c r="F3" s="692" t="s">
        <v>119</v>
      </c>
      <c r="G3" s="692"/>
      <c r="H3" s="692"/>
      <c r="I3" s="692"/>
      <c r="J3" s="692"/>
      <c r="K3" s="692"/>
      <c r="L3" s="692"/>
      <c r="M3" s="692"/>
      <c r="N3" s="692"/>
      <c r="O3" s="692"/>
      <c r="P3" s="709"/>
      <c r="Q3" s="418"/>
      <c r="R3" s="418"/>
      <c r="S3" s="418"/>
      <c r="T3" s="418"/>
      <c r="U3" s="418"/>
      <c r="V3" s="418"/>
      <c r="W3" s="418"/>
      <c r="X3" s="418"/>
      <c r="Y3" s="418"/>
      <c r="Z3" s="418"/>
      <c r="AA3" s="418"/>
      <c r="AB3" s="418"/>
      <c r="AC3" s="418"/>
      <c r="AD3" s="418"/>
      <c r="AE3" s="418"/>
    </row>
    <row r="4" spans="1:31" s="419" customFormat="1" ht="43.5" customHeight="1">
      <c r="A4" s="420"/>
      <c r="B4" s="95"/>
      <c r="C4" s="710"/>
      <c r="D4" s="711"/>
      <c r="E4" s="712"/>
      <c r="F4" s="691" t="s">
        <v>147</v>
      </c>
      <c r="G4" s="692"/>
      <c r="H4" s="713" t="s">
        <v>149</v>
      </c>
      <c r="I4" s="715"/>
      <c r="J4" s="693" t="s">
        <v>148</v>
      </c>
      <c r="K4" s="694"/>
      <c r="L4" s="695"/>
      <c r="M4" s="688" t="s">
        <v>114</v>
      </c>
      <c r="N4" s="689"/>
      <c r="O4" s="689"/>
      <c r="P4" s="690"/>
      <c r="Q4" s="418"/>
      <c r="R4" s="418"/>
      <c r="S4" s="418"/>
      <c r="T4" s="418"/>
      <c r="U4" s="418"/>
      <c r="V4" s="418"/>
      <c r="W4" s="418"/>
      <c r="X4" s="418"/>
      <c r="Y4" s="418"/>
      <c r="Z4" s="418"/>
      <c r="AA4" s="418"/>
      <c r="AB4" s="418"/>
      <c r="AC4" s="418"/>
      <c r="AD4" s="418"/>
      <c r="AE4" s="418"/>
    </row>
    <row r="5" spans="1:31" s="421" customFormat="1" ht="30" customHeight="1">
      <c r="A5" s="691"/>
      <c r="B5" s="692"/>
      <c r="C5" s="713" t="s">
        <v>151</v>
      </c>
      <c r="D5" s="677"/>
      <c r="E5" s="701" t="s">
        <v>150</v>
      </c>
      <c r="F5" s="692" t="s">
        <v>118</v>
      </c>
      <c r="G5" s="692"/>
      <c r="H5" s="703" t="s">
        <v>118</v>
      </c>
      <c r="I5" s="704"/>
      <c r="J5" s="674" t="s">
        <v>118</v>
      </c>
      <c r="K5" s="674"/>
      <c r="L5" s="707" t="s">
        <v>124</v>
      </c>
      <c r="M5" s="676" t="s">
        <v>118</v>
      </c>
      <c r="N5" s="677"/>
      <c r="O5" s="680" t="s">
        <v>150</v>
      </c>
      <c r="P5" s="681"/>
      <c r="Q5" s="94"/>
      <c r="R5" s="94"/>
      <c r="S5" s="94"/>
      <c r="T5" s="94"/>
      <c r="U5" s="94"/>
      <c r="V5" s="94"/>
      <c r="W5" s="94"/>
      <c r="X5" s="94"/>
      <c r="Y5" s="94"/>
      <c r="Z5" s="94"/>
      <c r="AA5" s="94"/>
      <c r="AB5" s="94"/>
      <c r="AC5" s="94"/>
      <c r="AD5" s="94"/>
      <c r="AE5" s="94"/>
    </row>
    <row r="6" spans="1:31" s="421" customFormat="1" ht="21.75" customHeight="1">
      <c r="A6" s="700"/>
      <c r="B6" s="696"/>
      <c r="C6" s="714"/>
      <c r="D6" s="679"/>
      <c r="E6" s="702"/>
      <c r="F6" s="696"/>
      <c r="G6" s="696"/>
      <c r="H6" s="705"/>
      <c r="I6" s="706"/>
      <c r="J6" s="675"/>
      <c r="K6" s="675"/>
      <c r="L6" s="708"/>
      <c r="M6" s="678"/>
      <c r="N6" s="679"/>
      <c r="O6" s="682"/>
      <c r="P6" s="683"/>
      <c r="Q6" s="94"/>
      <c r="R6" s="94"/>
      <c r="S6" s="94"/>
      <c r="T6" s="94"/>
      <c r="U6" s="94"/>
      <c r="V6" s="94"/>
      <c r="W6" s="94"/>
      <c r="X6" s="94"/>
      <c r="Y6" s="94"/>
      <c r="Z6" s="94"/>
      <c r="AA6" s="94"/>
      <c r="AB6" s="94"/>
      <c r="AC6" s="94"/>
      <c r="AD6" s="94"/>
      <c r="AE6" s="94"/>
    </row>
    <row r="7" spans="1:16" ht="20.25" customHeight="1">
      <c r="A7" s="422" t="s">
        <v>0</v>
      </c>
      <c r="B7" s="37"/>
      <c r="C7" s="423">
        <f>C8+C9</f>
        <v>359604</v>
      </c>
      <c r="D7" s="424"/>
      <c r="E7" s="379">
        <f>E8+E9</f>
        <v>744.9388550599999</v>
      </c>
      <c r="F7" s="425">
        <f>F8+F9</f>
        <v>381181</v>
      </c>
      <c r="G7" s="424"/>
      <c r="H7" s="423">
        <f>H8+H9</f>
        <v>27180</v>
      </c>
      <c r="I7" s="426"/>
      <c r="J7" s="427">
        <f aca="true" t="shared" si="0" ref="J7:J31">H7+F7</f>
        <v>408361</v>
      </c>
      <c r="K7" s="428"/>
      <c r="L7" s="429">
        <f>L8+L9</f>
        <v>1162.2106813999999</v>
      </c>
      <c r="M7" s="401"/>
      <c r="N7" s="401"/>
      <c r="O7" s="350"/>
      <c r="P7" s="430"/>
    </row>
    <row r="8" spans="1:16" ht="15" customHeight="1">
      <c r="A8" s="422" t="s">
        <v>1</v>
      </c>
      <c r="B8" s="432" t="s">
        <v>2</v>
      </c>
      <c r="C8" s="433">
        <v>338057</v>
      </c>
      <c r="D8" s="434"/>
      <c r="E8" s="380">
        <v>710.6255037799999</v>
      </c>
      <c r="F8" s="435">
        <v>324043</v>
      </c>
      <c r="G8" s="434"/>
      <c r="H8" s="433">
        <v>24849</v>
      </c>
      <c r="I8" s="436"/>
      <c r="J8" s="437">
        <f t="shared" si="0"/>
        <v>348892</v>
      </c>
      <c r="K8" s="438"/>
      <c r="L8" s="439">
        <v>965.8027776399999</v>
      </c>
      <c r="M8" s="440">
        <v>90003</v>
      </c>
      <c r="N8" s="441" t="s">
        <v>156</v>
      </c>
      <c r="O8" s="442">
        <v>245.68830946</v>
      </c>
      <c r="P8" s="443" t="s">
        <v>156</v>
      </c>
    </row>
    <row r="9" spans="1:16" ht="15" customHeight="1">
      <c r="A9" s="422"/>
      <c r="B9" s="432" t="s">
        <v>3</v>
      </c>
      <c r="C9" s="433">
        <v>21547</v>
      </c>
      <c r="D9" s="441" t="s">
        <v>117</v>
      </c>
      <c r="E9" s="380">
        <v>34.31335128</v>
      </c>
      <c r="F9" s="435">
        <v>57138</v>
      </c>
      <c r="G9" s="441" t="s">
        <v>117</v>
      </c>
      <c r="H9" s="433">
        <v>2331</v>
      </c>
      <c r="I9" s="443" t="s">
        <v>117</v>
      </c>
      <c r="J9" s="437">
        <f t="shared" si="0"/>
        <v>59469</v>
      </c>
      <c r="K9" s="444" t="s">
        <v>117</v>
      </c>
      <c r="L9" s="439">
        <v>196.40790376</v>
      </c>
      <c r="M9" s="401"/>
      <c r="N9" s="401"/>
      <c r="O9" s="350"/>
      <c r="P9" s="430"/>
    </row>
    <row r="10" spans="1:16" ht="21" customHeight="1">
      <c r="A10" s="422" t="s">
        <v>4</v>
      </c>
      <c r="B10" s="37"/>
      <c r="C10" s="445">
        <f>C11+C12</f>
        <v>4375</v>
      </c>
      <c r="D10" s="446"/>
      <c r="E10" s="381">
        <f>E12+E11</f>
        <v>6.68576479</v>
      </c>
      <c r="F10" s="447">
        <f>F11+F12</f>
        <v>56119</v>
      </c>
      <c r="G10" s="446"/>
      <c r="H10" s="445">
        <f>H11+H12</f>
        <v>140</v>
      </c>
      <c r="I10" s="448"/>
      <c r="J10" s="449">
        <f t="shared" si="0"/>
        <v>56259</v>
      </c>
      <c r="K10" s="450"/>
      <c r="L10" s="451">
        <f>L11+L12</f>
        <v>64.04510293899997</v>
      </c>
      <c r="M10" s="452">
        <v>3616</v>
      </c>
      <c r="N10" s="453"/>
      <c r="O10" s="454">
        <v>11.036</v>
      </c>
      <c r="P10" s="430"/>
    </row>
    <row r="11" spans="1:16" ht="15" customHeight="1">
      <c r="A11" s="422" t="s">
        <v>1</v>
      </c>
      <c r="B11" s="432" t="s">
        <v>2</v>
      </c>
      <c r="C11" s="455">
        <v>2788</v>
      </c>
      <c r="D11" s="456"/>
      <c r="E11" s="382">
        <v>4.3378437000000005</v>
      </c>
      <c r="F11" s="457">
        <v>46762</v>
      </c>
      <c r="G11" s="456"/>
      <c r="H11" s="433">
        <v>140</v>
      </c>
      <c r="I11" s="458"/>
      <c r="J11" s="459">
        <f t="shared" si="0"/>
        <v>46902</v>
      </c>
      <c r="K11" s="460"/>
      <c r="L11" s="439">
        <v>35.73937173899998</v>
      </c>
      <c r="M11" s="452"/>
      <c r="N11" s="453"/>
      <c r="O11" s="454"/>
      <c r="P11" s="430"/>
    </row>
    <row r="12" spans="1:16" ht="15" customHeight="1">
      <c r="A12" s="422"/>
      <c r="B12" s="432" t="s">
        <v>3</v>
      </c>
      <c r="C12" s="455">
        <v>1587</v>
      </c>
      <c r="D12" s="441" t="s">
        <v>117</v>
      </c>
      <c r="E12" s="382">
        <v>2.34792109</v>
      </c>
      <c r="F12" s="457">
        <v>9357</v>
      </c>
      <c r="G12" s="441" t="s">
        <v>117</v>
      </c>
      <c r="H12" s="455">
        <v>0</v>
      </c>
      <c r="I12" s="443" t="s">
        <v>117</v>
      </c>
      <c r="J12" s="459">
        <f t="shared" si="0"/>
        <v>9357</v>
      </c>
      <c r="K12" s="444" t="s">
        <v>117</v>
      </c>
      <c r="L12" s="439">
        <v>28.3057312</v>
      </c>
      <c r="M12" s="461"/>
      <c r="N12" s="96"/>
      <c r="O12" s="454"/>
      <c r="P12" s="430"/>
    </row>
    <row r="13" spans="1:16" ht="20.25" customHeight="1">
      <c r="A13" s="422" t="s">
        <v>125</v>
      </c>
      <c r="B13" s="37"/>
      <c r="C13" s="445">
        <v>65890</v>
      </c>
      <c r="D13" s="446"/>
      <c r="E13" s="382">
        <v>197.21132695999998</v>
      </c>
      <c r="F13" s="447">
        <v>64350</v>
      </c>
      <c r="G13" s="441" t="s">
        <v>154</v>
      </c>
      <c r="H13" s="445">
        <v>4368</v>
      </c>
      <c r="I13" s="443" t="s">
        <v>154</v>
      </c>
      <c r="J13" s="449">
        <f>H13+F13</f>
        <v>68718</v>
      </c>
      <c r="K13" s="444" t="s">
        <v>154</v>
      </c>
      <c r="L13" s="451">
        <v>282.40586195</v>
      </c>
      <c r="M13" s="461"/>
      <c r="N13" s="96"/>
      <c r="O13" s="454"/>
      <c r="P13" s="430"/>
    </row>
    <row r="14" spans="1:16" ht="18.75" customHeight="1">
      <c r="A14" s="422" t="s">
        <v>6</v>
      </c>
      <c r="B14" s="462"/>
      <c r="C14" s="445">
        <v>10172</v>
      </c>
      <c r="D14" s="446"/>
      <c r="E14" s="381">
        <v>21.75738273</v>
      </c>
      <c r="F14" s="447">
        <v>23186</v>
      </c>
      <c r="G14" s="446"/>
      <c r="H14" s="445">
        <v>71</v>
      </c>
      <c r="I14" s="448"/>
      <c r="J14" s="449">
        <f t="shared" si="0"/>
        <v>23257</v>
      </c>
      <c r="K14" s="450"/>
      <c r="L14" s="451">
        <v>65.868587756</v>
      </c>
      <c r="M14" s="452">
        <v>5173</v>
      </c>
      <c r="N14" s="453"/>
      <c r="O14" s="454">
        <v>16.888</v>
      </c>
      <c r="P14" s="430"/>
    </row>
    <row r="15" spans="1:16" ht="20.25" customHeight="1">
      <c r="A15" s="422" t="s">
        <v>115</v>
      </c>
      <c r="B15" s="37"/>
      <c r="C15" s="445">
        <v>4939</v>
      </c>
      <c r="D15" s="446"/>
      <c r="E15" s="381">
        <v>10.183447739999998</v>
      </c>
      <c r="F15" s="447">
        <v>9664</v>
      </c>
      <c r="G15" s="446"/>
      <c r="H15" s="445">
        <v>0</v>
      </c>
      <c r="I15" s="448"/>
      <c r="J15" s="449">
        <f t="shared" si="0"/>
        <v>9664</v>
      </c>
      <c r="K15" s="450"/>
      <c r="L15" s="451">
        <v>28.306827038</v>
      </c>
      <c r="M15" s="452">
        <v>599</v>
      </c>
      <c r="N15" s="453"/>
      <c r="O15" s="454">
        <v>1.3936</v>
      </c>
      <c r="P15" s="430"/>
    </row>
    <row r="16" spans="1:16" ht="20.25" customHeight="1">
      <c r="A16" s="422" t="s">
        <v>116</v>
      </c>
      <c r="B16" s="37"/>
      <c r="C16" s="445">
        <v>5226</v>
      </c>
      <c r="D16" s="446"/>
      <c r="E16" s="381">
        <v>15.18030808</v>
      </c>
      <c r="F16" s="447">
        <v>8015</v>
      </c>
      <c r="G16" s="441" t="s">
        <v>154</v>
      </c>
      <c r="H16" s="445">
        <v>0</v>
      </c>
      <c r="I16" s="448"/>
      <c r="J16" s="449">
        <f t="shared" si="0"/>
        <v>8015</v>
      </c>
      <c r="K16" s="444" t="s">
        <v>101</v>
      </c>
      <c r="L16" s="451">
        <v>17.427592609999998</v>
      </c>
      <c r="M16" s="452">
        <v>963</v>
      </c>
      <c r="N16" s="453"/>
      <c r="O16" s="454">
        <v>3.5172</v>
      </c>
      <c r="P16" s="430"/>
    </row>
    <row r="17" spans="1:16" ht="20.25" customHeight="1">
      <c r="A17" s="422" t="s">
        <v>9</v>
      </c>
      <c r="B17" s="37"/>
      <c r="C17" s="445">
        <v>394</v>
      </c>
      <c r="D17" s="446"/>
      <c r="E17" s="381">
        <v>0.54653212</v>
      </c>
      <c r="F17" s="447">
        <v>8329</v>
      </c>
      <c r="G17" s="446"/>
      <c r="H17" s="445">
        <v>386</v>
      </c>
      <c r="I17" s="448"/>
      <c r="J17" s="449">
        <f t="shared" si="0"/>
        <v>8715</v>
      </c>
      <c r="K17" s="450"/>
      <c r="L17" s="451">
        <v>27.14778609</v>
      </c>
      <c r="M17" s="452">
        <v>18</v>
      </c>
      <c r="N17" s="453"/>
      <c r="O17" s="454">
        <v>0.048</v>
      </c>
      <c r="P17" s="430"/>
    </row>
    <row r="18" spans="1:16" ht="19.5" customHeight="1">
      <c r="A18" s="422" t="s">
        <v>496</v>
      </c>
      <c r="B18" s="37"/>
      <c r="C18" s="463">
        <v>0</v>
      </c>
      <c r="D18" s="441" t="s">
        <v>101</v>
      </c>
      <c r="E18" s="383">
        <v>0</v>
      </c>
      <c r="F18" s="457">
        <v>34</v>
      </c>
      <c r="G18" s="441" t="s">
        <v>101</v>
      </c>
      <c r="H18" s="455">
        <v>0</v>
      </c>
      <c r="I18" s="443" t="s">
        <v>101</v>
      </c>
      <c r="J18" s="459">
        <f t="shared" si="0"/>
        <v>34</v>
      </c>
      <c r="K18" s="444" t="s">
        <v>101</v>
      </c>
      <c r="L18" s="464">
        <v>0.07350765</v>
      </c>
      <c r="M18" s="461"/>
      <c r="N18" s="96"/>
      <c r="O18" s="454"/>
      <c r="P18" s="430"/>
    </row>
    <row r="19" spans="1:16" ht="18.75" customHeight="1">
      <c r="A19" s="422" t="s">
        <v>10</v>
      </c>
      <c r="B19" s="37"/>
      <c r="C19" s="455">
        <v>3211</v>
      </c>
      <c r="D19" s="441" t="s">
        <v>101</v>
      </c>
      <c r="E19" s="382">
        <v>1.05870406</v>
      </c>
      <c r="F19" s="457">
        <v>192</v>
      </c>
      <c r="G19" s="441" t="s">
        <v>101</v>
      </c>
      <c r="H19" s="455">
        <v>5</v>
      </c>
      <c r="I19" s="443" t="s">
        <v>101</v>
      </c>
      <c r="J19" s="459">
        <f t="shared" si="0"/>
        <v>197</v>
      </c>
      <c r="K19" s="444" t="s">
        <v>101</v>
      </c>
      <c r="L19" s="464">
        <v>0.646362239</v>
      </c>
      <c r="M19" s="461">
        <v>19</v>
      </c>
      <c r="N19" s="96"/>
      <c r="O19" s="454">
        <v>0.0798</v>
      </c>
      <c r="P19" s="430"/>
    </row>
    <row r="20" spans="1:16" ht="18" customHeight="1">
      <c r="A20" s="422" t="s">
        <v>11</v>
      </c>
      <c r="B20" s="37"/>
      <c r="C20" s="423">
        <f>C21+C22+C23+C24+C25+C26+C27</f>
        <v>11189</v>
      </c>
      <c r="D20" s="424"/>
      <c r="E20" s="379">
        <f>E21+E22+E23+E24+E25+E26+E27</f>
        <v>24.119577609999997</v>
      </c>
      <c r="F20" s="425">
        <f>SUM(F21:F27)</f>
        <v>3454</v>
      </c>
      <c r="G20" s="424"/>
      <c r="H20" s="423">
        <f>SUM(H21:H27)</f>
        <v>59</v>
      </c>
      <c r="I20" s="426"/>
      <c r="J20" s="427">
        <f>H20+F20</f>
        <v>3513</v>
      </c>
      <c r="K20" s="428"/>
      <c r="L20" s="429">
        <f>L21+L22+L23+L24+L25+L26+L27</f>
        <v>6.172938792999999</v>
      </c>
      <c r="M20" s="452">
        <f>+M21+M22+M23+M24+M25+M26+M27</f>
        <v>638</v>
      </c>
      <c r="N20" s="453"/>
      <c r="O20" s="454">
        <v>1.8795</v>
      </c>
      <c r="P20" s="430"/>
    </row>
    <row r="21" spans="1:16" ht="15" customHeight="1">
      <c r="A21" s="422"/>
      <c r="B21" s="37" t="s">
        <v>12</v>
      </c>
      <c r="C21" s="455">
        <v>3</v>
      </c>
      <c r="D21" s="456"/>
      <c r="E21" s="382">
        <v>0.00816749</v>
      </c>
      <c r="F21" s="457">
        <v>471</v>
      </c>
      <c r="G21" s="456"/>
      <c r="H21" s="455">
        <v>7</v>
      </c>
      <c r="I21" s="458"/>
      <c r="J21" s="459">
        <f t="shared" si="0"/>
        <v>478</v>
      </c>
      <c r="K21" s="460"/>
      <c r="L21" s="464">
        <v>0.443677036</v>
      </c>
      <c r="M21" s="465">
        <v>95</v>
      </c>
      <c r="N21" s="466"/>
      <c r="O21" s="467">
        <v>0.2378</v>
      </c>
      <c r="P21" s="430"/>
    </row>
    <row r="22" spans="1:16" ht="15" customHeight="1">
      <c r="A22" s="422"/>
      <c r="B22" s="37" t="s">
        <v>126</v>
      </c>
      <c r="C22" s="468">
        <v>11027</v>
      </c>
      <c r="D22" s="441" t="s">
        <v>152</v>
      </c>
      <c r="E22" s="382">
        <v>23.891157529999997</v>
      </c>
      <c r="F22" s="457">
        <v>661</v>
      </c>
      <c r="G22" s="456"/>
      <c r="H22" s="455">
        <v>25</v>
      </c>
      <c r="I22" s="458"/>
      <c r="J22" s="459">
        <f t="shared" si="0"/>
        <v>686</v>
      </c>
      <c r="K22" s="460"/>
      <c r="L22" s="464">
        <v>1.5244429499999999</v>
      </c>
      <c r="M22" s="465">
        <v>40</v>
      </c>
      <c r="N22" s="466"/>
      <c r="O22" s="467">
        <v>0.1242</v>
      </c>
      <c r="P22" s="430"/>
    </row>
    <row r="23" spans="1:16" ht="15" customHeight="1">
      <c r="A23" s="422"/>
      <c r="B23" s="37" t="s">
        <v>13</v>
      </c>
      <c r="C23" s="455">
        <v>100</v>
      </c>
      <c r="D23" s="456"/>
      <c r="E23" s="382">
        <v>0.13273688</v>
      </c>
      <c r="F23" s="457">
        <v>1074</v>
      </c>
      <c r="G23" s="456"/>
      <c r="H23" s="455">
        <v>26</v>
      </c>
      <c r="I23" s="458"/>
      <c r="J23" s="459">
        <f t="shared" si="0"/>
        <v>1100</v>
      </c>
      <c r="K23" s="460"/>
      <c r="L23" s="464">
        <v>2.7932448500000002</v>
      </c>
      <c r="M23" s="465">
        <v>24</v>
      </c>
      <c r="N23" s="466"/>
      <c r="O23" s="467">
        <v>0.0663</v>
      </c>
      <c r="P23" s="430"/>
    </row>
    <row r="24" spans="1:16" ht="15" customHeight="1">
      <c r="A24" s="422"/>
      <c r="B24" s="37" t="s">
        <v>14</v>
      </c>
      <c r="C24" s="463">
        <v>0</v>
      </c>
      <c r="D24" s="469"/>
      <c r="E24" s="382">
        <v>0</v>
      </c>
      <c r="F24" s="457">
        <v>123</v>
      </c>
      <c r="G24" s="469"/>
      <c r="H24" s="455">
        <v>0</v>
      </c>
      <c r="I24" s="470"/>
      <c r="J24" s="459">
        <f t="shared" si="0"/>
        <v>123</v>
      </c>
      <c r="K24" s="471"/>
      <c r="L24" s="464">
        <v>0.09573246</v>
      </c>
      <c r="M24" s="465">
        <v>35</v>
      </c>
      <c r="N24" s="466"/>
      <c r="O24" s="467">
        <v>0.116</v>
      </c>
      <c r="P24" s="430"/>
    </row>
    <row r="25" spans="1:16" ht="15" customHeight="1">
      <c r="A25" s="422"/>
      <c r="B25" s="37" t="s">
        <v>15</v>
      </c>
      <c r="C25" s="463">
        <v>0</v>
      </c>
      <c r="D25" s="469"/>
      <c r="E25" s="383">
        <v>0</v>
      </c>
      <c r="F25" s="457">
        <v>320</v>
      </c>
      <c r="G25" s="469"/>
      <c r="H25" s="455">
        <v>0</v>
      </c>
      <c r="I25" s="470"/>
      <c r="J25" s="459">
        <f t="shared" si="0"/>
        <v>320</v>
      </c>
      <c r="K25" s="471"/>
      <c r="L25" s="464">
        <v>0.353320284</v>
      </c>
      <c r="M25" s="465">
        <v>420</v>
      </c>
      <c r="N25" s="466"/>
      <c r="O25" s="467">
        <v>1.274</v>
      </c>
      <c r="P25" s="430"/>
    </row>
    <row r="26" spans="1:16" ht="15" customHeight="1">
      <c r="A26" s="422"/>
      <c r="B26" s="37" t="s">
        <v>497</v>
      </c>
      <c r="C26" s="455">
        <v>57</v>
      </c>
      <c r="D26" s="441" t="s">
        <v>101</v>
      </c>
      <c r="E26" s="382">
        <v>0.08332694</v>
      </c>
      <c r="F26" s="457">
        <v>76</v>
      </c>
      <c r="G26" s="441" t="s">
        <v>101</v>
      </c>
      <c r="H26" s="455">
        <v>1</v>
      </c>
      <c r="I26" s="443" t="s">
        <v>101</v>
      </c>
      <c r="J26" s="459">
        <f t="shared" si="0"/>
        <v>77</v>
      </c>
      <c r="K26" s="444" t="s">
        <v>101</v>
      </c>
      <c r="L26" s="464">
        <v>0.10798913600000001</v>
      </c>
      <c r="M26" s="465">
        <v>24</v>
      </c>
      <c r="N26" s="466"/>
      <c r="O26" s="467">
        <v>0.0612</v>
      </c>
      <c r="P26" s="430"/>
    </row>
    <row r="27" spans="1:16" ht="15" customHeight="1">
      <c r="A27" s="422"/>
      <c r="B27" s="37" t="s">
        <v>16</v>
      </c>
      <c r="C27" s="455">
        <v>2</v>
      </c>
      <c r="D27" s="441" t="s">
        <v>101</v>
      </c>
      <c r="E27" s="382">
        <v>0.0041887700000000005</v>
      </c>
      <c r="F27" s="457">
        <v>729</v>
      </c>
      <c r="G27" s="441" t="s">
        <v>101</v>
      </c>
      <c r="H27" s="455">
        <v>0</v>
      </c>
      <c r="I27" s="443" t="s">
        <v>101</v>
      </c>
      <c r="J27" s="459">
        <f t="shared" si="0"/>
        <v>729</v>
      </c>
      <c r="K27" s="444" t="s">
        <v>101</v>
      </c>
      <c r="L27" s="464">
        <v>0.854532077</v>
      </c>
      <c r="M27" s="465">
        <v>0</v>
      </c>
      <c r="N27" s="466"/>
      <c r="O27" s="467">
        <v>0</v>
      </c>
      <c r="P27" s="430"/>
    </row>
    <row r="28" spans="1:16" s="481" customFormat="1" ht="18.75" customHeight="1">
      <c r="A28" s="472" t="s">
        <v>17</v>
      </c>
      <c r="B28" s="473"/>
      <c r="C28" s="474">
        <f>C8+C9+C10+C13+C14+C15+C16+C18+C17+C19+C20</f>
        <v>465000</v>
      </c>
      <c r="D28" s="475"/>
      <c r="E28" s="384">
        <f>E8+E9+E10+E13+E14+E15+E16+E18+E17+E19+E20</f>
        <v>1021.6818991499999</v>
      </c>
      <c r="F28" s="475">
        <f>F8+F9+F10+F13+F14+F15+F16+F18+F17+F19+F20</f>
        <v>554524</v>
      </c>
      <c r="G28" s="475"/>
      <c r="H28" s="474">
        <f>H8+H9+H10+H13+H14+H15+H16+H18+H17+H19+H20</f>
        <v>32209</v>
      </c>
      <c r="I28" s="476"/>
      <c r="J28" s="477">
        <f t="shared" si="0"/>
        <v>586733</v>
      </c>
      <c r="K28" s="477"/>
      <c r="L28" s="478">
        <f>L8+L9+L10+L13+L14+L15+L16+L18+L17+L19+L20</f>
        <v>1654.3052484649993</v>
      </c>
      <c r="M28" s="475">
        <f>M8+M10+M14+M15+M16+M17+M19+M20</f>
        <v>101029</v>
      </c>
      <c r="N28" s="475"/>
      <c r="O28" s="479">
        <f>O8+O10+O14+O15+O16+O17+O19+O20</f>
        <v>280.53040945999993</v>
      </c>
      <c r="P28" s="480"/>
    </row>
    <row r="29" spans="1:16" ht="15" customHeight="1">
      <c r="A29" s="422" t="s">
        <v>18</v>
      </c>
      <c r="B29" s="37" t="s">
        <v>19</v>
      </c>
      <c r="C29" s="468"/>
      <c r="D29" s="462"/>
      <c r="E29" s="385"/>
      <c r="F29" s="462">
        <f>F8+F11+F13+F14+F15+F16+F17+F18+F19+F20</f>
        <v>488029</v>
      </c>
      <c r="G29" s="462"/>
      <c r="H29" s="468">
        <f>H8+H11+H13+H14+H15+H16+H17+H18+H19+H20</f>
        <v>29878</v>
      </c>
      <c r="I29" s="482"/>
      <c r="J29" s="483">
        <f t="shared" si="0"/>
        <v>517907</v>
      </c>
      <c r="K29" s="483"/>
      <c r="L29" s="484"/>
      <c r="M29" s="462"/>
      <c r="N29" s="462"/>
      <c r="O29" s="468"/>
      <c r="P29" s="482"/>
    </row>
    <row r="30" spans="1:16" ht="15" customHeight="1">
      <c r="A30" s="485"/>
      <c r="B30" s="486" t="s">
        <v>20</v>
      </c>
      <c r="C30" s="487"/>
      <c r="D30" s="414"/>
      <c r="E30" s="386"/>
      <c r="F30" s="414">
        <f>F9+F12</f>
        <v>66495</v>
      </c>
      <c r="G30" s="414"/>
      <c r="H30" s="487">
        <f>H9+H12</f>
        <v>2331</v>
      </c>
      <c r="I30" s="488"/>
      <c r="J30" s="489">
        <f t="shared" si="0"/>
        <v>68826</v>
      </c>
      <c r="K30" s="489"/>
      <c r="L30" s="490"/>
      <c r="M30" s="414"/>
      <c r="N30" s="414"/>
      <c r="O30" s="487"/>
      <c r="P30" s="488"/>
    </row>
    <row r="31" spans="1:16" ht="12.75" customHeight="1" hidden="1">
      <c r="A31" s="422"/>
      <c r="B31" s="37"/>
      <c r="C31" s="422"/>
      <c r="D31" s="37"/>
      <c r="E31" s="387"/>
      <c r="F31" s="37"/>
      <c r="G31" s="37"/>
      <c r="H31" s="422"/>
      <c r="I31" s="430"/>
      <c r="J31" s="491">
        <f t="shared" si="0"/>
        <v>0</v>
      </c>
      <c r="K31" s="491"/>
      <c r="L31" s="492"/>
      <c r="M31" s="37"/>
      <c r="N31" s="37"/>
      <c r="O31" s="422"/>
      <c r="P31" s="430"/>
    </row>
    <row r="32" spans="1:16" ht="24" customHeight="1">
      <c r="A32" s="684" t="s">
        <v>498</v>
      </c>
      <c r="B32" s="685"/>
      <c r="C32" s="493"/>
      <c r="D32" s="494"/>
      <c r="E32" s="388"/>
      <c r="F32" s="475">
        <f>F8+F11+F13+F14+F15+F16+F17+F21+F22+F23+F25+F24</f>
        <v>486998</v>
      </c>
      <c r="G32" s="494"/>
      <c r="H32" s="493">
        <f>H8+H11+H13+H14+H15+H16+H17+H21+H22+H23+H25+H24</f>
        <v>29872</v>
      </c>
      <c r="I32" s="495"/>
      <c r="J32" s="496">
        <f>H32+F32</f>
        <v>516870</v>
      </c>
      <c r="K32" s="496"/>
      <c r="L32" s="497"/>
      <c r="M32" s="494"/>
      <c r="N32" s="494"/>
      <c r="O32" s="493"/>
      <c r="P32" s="495"/>
    </row>
    <row r="33" spans="1:16" ht="36.75" customHeight="1">
      <c r="A33" s="697" t="s">
        <v>514</v>
      </c>
      <c r="B33" s="697"/>
      <c r="C33" s="697"/>
      <c r="D33" s="697"/>
      <c r="E33" s="697"/>
      <c r="F33" s="697"/>
      <c r="G33" s="697"/>
      <c r="H33" s="697"/>
      <c r="I33" s="697"/>
      <c r="J33" s="697"/>
      <c r="K33" s="697"/>
      <c r="L33" s="697"/>
      <c r="M33" s="697"/>
      <c r="N33" s="697"/>
      <c r="O33" s="697"/>
      <c r="P33" s="697"/>
    </row>
    <row r="34" spans="1:14" ht="11.25">
      <c r="A34" s="361" t="s">
        <v>499</v>
      </c>
      <c r="F34" s="2"/>
      <c r="G34" s="2"/>
      <c r="H34" s="2"/>
      <c r="I34" s="2"/>
      <c r="J34" s="2"/>
      <c r="K34" s="2"/>
      <c r="L34" s="2"/>
      <c r="M34" s="2"/>
      <c r="N34" s="2"/>
    </row>
    <row r="35" spans="1:14" ht="11.25">
      <c r="A35" s="2" t="s">
        <v>95</v>
      </c>
      <c r="F35" s="2"/>
      <c r="G35" s="2"/>
      <c r="H35" s="2"/>
      <c r="I35" s="2"/>
      <c r="J35" s="2"/>
      <c r="K35" s="2"/>
      <c r="L35" s="2"/>
      <c r="M35" s="2"/>
      <c r="N35" s="2"/>
    </row>
    <row r="36" spans="1:14" ht="11.25">
      <c r="A36" s="498" t="s">
        <v>515</v>
      </c>
      <c r="F36" s="2"/>
      <c r="G36" s="2"/>
      <c r="H36" s="2"/>
      <c r="I36" s="2"/>
      <c r="J36" s="2"/>
      <c r="K36" s="2"/>
      <c r="L36" s="2"/>
      <c r="M36" s="2"/>
      <c r="N36" s="2"/>
    </row>
    <row r="37" spans="1:17" ht="33" customHeight="1">
      <c r="A37" s="686" t="s">
        <v>500</v>
      </c>
      <c r="B37" s="686"/>
      <c r="C37" s="686"/>
      <c r="D37" s="686"/>
      <c r="E37" s="686"/>
      <c r="F37" s="686"/>
      <c r="G37" s="686"/>
      <c r="H37" s="686"/>
      <c r="I37" s="686"/>
      <c r="J37" s="686"/>
      <c r="K37" s="686"/>
      <c r="L37" s="686"/>
      <c r="M37" s="686"/>
      <c r="N37" s="686"/>
      <c r="O37" s="686"/>
      <c r="P37" s="686"/>
      <c r="Q37" s="686"/>
    </row>
    <row r="38" spans="1:17" ht="13.5" customHeight="1">
      <c r="A38" s="686" t="s">
        <v>501</v>
      </c>
      <c r="B38" s="686"/>
      <c r="C38" s="686"/>
      <c r="D38" s="686"/>
      <c r="E38" s="686"/>
      <c r="F38" s="686"/>
      <c r="G38" s="686"/>
      <c r="H38" s="686"/>
      <c r="I38" s="686"/>
      <c r="J38" s="686"/>
      <c r="K38" s="686"/>
      <c r="L38" s="686"/>
      <c r="M38" s="686"/>
      <c r="N38" s="686"/>
      <c r="O38" s="686"/>
      <c r="P38" s="686"/>
      <c r="Q38" s="686"/>
    </row>
    <row r="39" spans="1:17" ht="13.5" customHeight="1">
      <c r="A39" s="687" t="s">
        <v>516</v>
      </c>
      <c r="B39" s="672"/>
      <c r="C39" s="672"/>
      <c r="D39" s="672"/>
      <c r="E39" s="672"/>
      <c r="F39" s="672"/>
      <c r="G39" s="672"/>
      <c r="H39" s="672"/>
      <c r="I39" s="672"/>
      <c r="J39" s="672"/>
      <c r="K39" s="672"/>
      <c r="L39" s="672"/>
      <c r="M39" s="672"/>
      <c r="N39" s="672"/>
      <c r="O39" s="672"/>
      <c r="P39" s="672"/>
      <c r="Q39" s="672"/>
    </row>
    <row r="40" spans="1:17" ht="11.25">
      <c r="A40" s="687" t="s">
        <v>502</v>
      </c>
      <c r="B40" s="672"/>
      <c r="C40" s="672"/>
      <c r="D40" s="672"/>
      <c r="E40" s="672"/>
      <c r="F40" s="672"/>
      <c r="G40" s="672"/>
      <c r="H40" s="672"/>
      <c r="I40" s="672"/>
      <c r="J40" s="672"/>
      <c r="K40" s="672"/>
      <c r="L40" s="672"/>
      <c r="M40" s="672"/>
      <c r="N40" s="672"/>
      <c r="O40" s="672"/>
      <c r="P40" s="672"/>
      <c r="Q40" s="672"/>
    </row>
    <row r="41" spans="1:17" ht="11.25">
      <c r="A41" s="687" t="s">
        <v>517</v>
      </c>
      <c r="B41" s="672"/>
      <c r="C41" s="672"/>
      <c r="D41" s="672"/>
      <c r="E41" s="672"/>
      <c r="F41" s="672"/>
      <c r="G41" s="672"/>
      <c r="H41" s="672"/>
      <c r="I41" s="672"/>
      <c r="J41" s="672"/>
      <c r="K41" s="672"/>
      <c r="L41" s="672"/>
      <c r="M41" s="672"/>
      <c r="N41" s="672"/>
      <c r="O41" s="672"/>
      <c r="P41" s="672"/>
      <c r="Q41" s="672"/>
    </row>
    <row r="42" spans="1:17" ht="11.25">
      <c r="A42" s="671" t="s">
        <v>503</v>
      </c>
      <c r="B42" s="672"/>
      <c r="C42" s="672"/>
      <c r="D42" s="672"/>
      <c r="E42" s="672"/>
      <c r="F42" s="672"/>
      <c r="G42" s="672"/>
      <c r="H42" s="672"/>
      <c r="I42" s="672"/>
      <c r="J42" s="672"/>
      <c r="K42" s="672"/>
      <c r="L42" s="672"/>
      <c r="M42" s="672"/>
      <c r="N42" s="672"/>
      <c r="O42" s="672"/>
      <c r="P42" s="672"/>
      <c r="Q42" s="672"/>
    </row>
    <row r="43" spans="1:17" ht="11.25">
      <c r="A43" s="673" t="s">
        <v>410</v>
      </c>
      <c r="B43" s="673"/>
      <c r="C43" s="673"/>
      <c r="D43" s="673"/>
      <c r="E43" s="673"/>
      <c r="F43" s="673"/>
      <c r="G43" s="673"/>
      <c r="H43" s="673"/>
      <c r="I43" s="673"/>
      <c r="J43" s="673"/>
      <c r="K43" s="673"/>
      <c r="L43" s="673"/>
      <c r="M43" s="673"/>
      <c r="N43" s="673"/>
      <c r="O43" s="673"/>
      <c r="P43" s="673"/>
      <c r="Q43" s="673"/>
    </row>
    <row r="44" spans="6:14" ht="11.25">
      <c r="F44" s="2"/>
      <c r="G44" s="2"/>
      <c r="H44" s="2"/>
      <c r="I44" s="2"/>
      <c r="J44" s="2"/>
      <c r="K44" s="2"/>
      <c r="L44" s="2"/>
      <c r="M44" s="2"/>
      <c r="N44" s="2"/>
    </row>
    <row r="45" spans="6:14" ht="11.25">
      <c r="F45" s="2"/>
      <c r="G45" s="2"/>
      <c r="H45" s="2"/>
      <c r="I45" s="2"/>
      <c r="J45" s="2"/>
      <c r="K45" s="2"/>
      <c r="L45" s="2"/>
      <c r="M45" s="2"/>
      <c r="N45" s="2"/>
    </row>
    <row r="46" spans="6:14" ht="11.25">
      <c r="F46" s="2"/>
      <c r="G46" s="2"/>
      <c r="H46" s="2"/>
      <c r="I46" s="2"/>
      <c r="J46" s="2"/>
      <c r="K46" s="2"/>
      <c r="L46" s="2"/>
      <c r="M46" s="2"/>
      <c r="N46" s="2"/>
    </row>
    <row r="47" spans="6:14" ht="11.25">
      <c r="F47" s="2"/>
      <c r="G47" s="2"/>
      <c r="H47" s="2"/>
      <c r="I47" s="2"/>
      <c r="J47" s="2"/>
      <c r="K47" s="2"/>
      <c r="L47" s="2"/>
      <c r="M47" s="2"/>
      <c r="N47" s="2"/>
    </row>
    <row r="48" spans="6:14" ht="11.25">
      <c r="F48" s="2"/>
      <c r="G48" s="2"/>
      <c r="H48" s="2"/>
      <c r="I48" s="2"/>
      <c r="J48" s="2"/>
      <c r="K48" s="2"/>
      <c r="L48" s="2"/>
      <c r="M48" s="2"/>
      <c r="N48" s="2"/>
    </row>
    <row r="49" spans="6:14" ht="11.25">
      <c r="F49" s="2"/>
      <c r="G49" s="2"/>
      <c r="H49" s="2"/>
      <c r="I49" s="2"/>
      <c r="J49" s="2"/>
      <c r="K49" s="2"/>
      <c r="L49" s="2"/>
      <c r="M49" s="2"/>
      <c r="N49" s="2"/>
    </row>
    <row r="50" spans="6:14" ht="11.25">
      <c r="F50" s="2"/>
      <c r="G50" s="2"/>
      <c r="H50" s="2"/>
      <c r="I50" s="2"/>
      <c r="J50" s="2"/>
      <c r="K50" s="2"/>
      <c r="L50" s="2"/>
      <c r="M50" s="2"/>
      <c r="N50" s="2"/>
    </row>
    <row r="51" spans="6:14" ht="11.25">
      <c r="F51" s="2"/>
      <c r="G51" s="2"/>
      <c r="H51" s="2"/>
      <c r="I51" s="2"/>
      <c r="J51" s="2"/>
      <c r="K51" s="2"/>
      <c r="L51" s="2"/>
      <c r="M51" s="2"/>
      <c r="N51" s="2"/>
    </row>
    <row r="52" spans="6:14" ht="11.25">
      <c r="F52" s="2"/>
      <c r="G52" s="2"/>
      <c r="H52" s="2"/>
      <c r="I52" s="2"/>
      <c r="J52" s="2"/>
      <c r="K52" s="2"/>
      <c r="L52" s="2"/>
      <c r="M52" s="2"/>
      <c r="N52" s="2"/>
    </row>
    <row r="53" spans="6:14" ht="11.25">
      <c r="F53" s="2"/>
      <c r="G53" s="2"/>
      <c r="H53" s="2"/>
      <c r="I53" s="2"/>
      <c r="J53" s="2"/>
      <c r="K53" s="2"/>
      <c r="L53" s="2"/>
      <c r="M53" s="2"/>
      <c r="N53" s="2"/>
    </row>
    <row r="54" spans="6:14" ht="11.25">
      <c r="F54" s="2"/>
      <c r="G54" s="2"/>
      <c r="H54" s="2"/>
      <c r="I54" s="2"/>
      <c r="J54" s="2"/>
      <c r="K54" s="2"/>
      <c r="L54" s="2"/>
      <c r="M54" s="2"/>
      <c r="N54" s="2"/>
    </row>
    <row r="55" spans="6:14" ht="11.25">
      <c r="F55" s="2"/>
      <c r="G55" s="2"/>
      <c r="H55" s="2"/>
      <c r="I55" s="2"/>
      <c r="J55" s="2"/>
      <c r="K55" s="2"/>
      <c r="L55" s="2"/>
      <c r="M55" s="2"/>
      <c r="N55" s="2"/>
    </row>
    <row r="56" spans="6:14" ht="11.25">
      <c r="F56" s="2"/>
      <c r="G56" s="2"/>
      <c r="H56" s="2"/>
      <c r="I56" s="2"/>
      <c r="J56" s="2"/>
      <c r="K56" s="2"/>
      <c r="L56" s="2"/>
      <c r="M56" s="2"/>
      <c r="N56" s="2"/>
    </row>
    <row r="57" spans="6:14" ht="11.25">
      <c r="F57" s="2"/>
      <c r="G57" s="2"/>
      <c r="H57" s="2"/>
      <c r="I57" s="2"/>
      <c r="J57" s="2"/>
      <c r="K57" s="2"/>
      <c r="L57" s="2"/>
      <c r="M57" s="2"/>
      <c r="N57" s="2"/>
    </row>
    <row r="58" spans="6:14" ht="11.25">
      <c r="F58" s="2"/>
      <c r="G58" s="2"/>
      <c r="H58" s="2"/>
      <c r="I58" s="2"/>
      <c r="J58" s="2"/>
      <c r="K58" s="2"/>
      <c r="L58" s="2"/>
      <c r="M58" s="2"/>
      <c r="N58" s="2"/>
    </row>
    <row r="59" spans="6:14" ht="11.25">
      <c r="F59" s="2"/>
      <c r="G59" s="2"/>
      <c r="H59" s="2"/>
      <c r="I59" s="2"/>
      <c r="J59" s="2"/>
      <c r="K59" s="2"/>
      <c r="L59" s="2"/>
      <c r="M59" s="2"/>
      <c r="N59" s="2"/>
    </row>
    <row r="60" spans="6:14" ht="11.25">
      <c r="F60" s="2"/>
      <c r="G60" s="2"/>
      <c r="H60" s="2"/>
      <c r="I60" s="2"/>
      <c r="J60" s="2"/>
      <c r="K60" s="2"/>
      <c r="L60" s="2"/>
      <c r="M60" s="2"/>
      <c r="N60" s="2"/>
    </row>
    <row r="61" spans="6:14" ht="11.25">
      <c r="F61" s="2"/>
      <c r="G61" s="2"/>
      <c r="H61" s="2"/>
      <c r="I61" s="2"/>
      <c r="J61" s="2"/>
      <c r="K61" s="2"/>
      <c r="L61" s="2"/>
      <c r="M61" s="2"/>
      <c r="N61" s="2"/>
    </row>
    <row r="62" spans="6:14" ht="11.25">
      <c r="F62" s="2"/>
      <c r="G62" s="2"/>
      <c r="H62" s="2"/>
      <c r="I62" s="2"/>
      <c r="J62" s="2"/>
      <c r="K62" s="2"/>
      <c r="L62" s="2"/>
      <c r="M62" s="2"/>
      <c r="N62" s="2"/>
    </row>
    <row r="63" spans="6:14" ht="11.25">
      <c r="F63" s="2"/>
      <c r="G63" s="2"/>
      <c r="H63" s="2"/>
      <c r="I63" s="2"/>
      <c r="J63" s="2"/>
      <c r="K63" s="2"/>
      <c r="L63" s="2"/>
      <c r="M63" s="2"/>
      <c r="N63" s="2"/>
    </row>
    <row r="64" spans="6:14" ht="11.25">
      <c r="F64" s="2"/>
      <c r="G64" s="2"/>
      <c r="H64" s="2"/>
      <c r="I64" s="2"/>
      <c r="J64" s="2"/>
      <c r="K64" s="2"/>
      <c r="L64" s="2"/>
      <c r="M64" s="2"/>
      <c r="N64" s="2"/>
    </row>
    <row r="65" spans="6:14" ht="11.25">
      <c r="F65" s="2"/>
      <c r="G65" s="2"/>
      <c r="H65" s="2"/>
      <c r="I65" s="2"/>
      <c r="J65" s="2"/>
      <c r="K65" s="2"/>
      <c r="L65" s="2"/>
      <c r="M65" s="2"/>
      <c r="N65" s="2"/>
    </row>
    <row r="66" spans="6:14" ht="11.25">
      <c r="F66" s="2"/>
      <c r="G66" s="2"/>
      <c r="H66" s="2"/>
      <c r="I66" s="2"/>
      <c r="J66" s="2"/>
      <c r="K66" s="2"/>
      <c r="L66" s="2"/>
      <c r="M66" s="2"/>
      <c r="N66" s="2"/>
    </row>
    <row r="67" spans="6:14" ht="11.25">
      <c r="F67" s="2"/>
      <c r="G67" s="2"/>
      <c r="H67" s="2"/>
      <c r="I67" s="2"/>
      <c r="J67" s="2"/>
      <c r="K67" s="2"/>
      <c r="L67" s="2"/>
      <c r="M67" s="2"/>
      <c r="N67" s="2"/>
    </row>
    <row r="68" spans="6:14" ht="11.25">
      <c r="F68" s="2"/>
      <c r="G68" s="2"/>
      <c r="H68" s="2"/>
      <c r="I68" s="2"/>
      <c r="J68" s="2"/>
      <c r="K68" s="2"/>
      <c r="L68" s="2"/>
      <c r="M68" s="2"/>
      <c r="N68" s="2"/>
    </row>
    <row r="69" spans="6:14" ht="11.25">
      <c r="F69" s="2"/>
      <c r="G69" s="2"/>
      <c r="H69" s="2"/>
      <c r="I69" s="2"/>
      <c r="J69" s="2"/>
      <c r="K69" s="2"/>
      <c r="L69" s="2"/>
      <c r="M69" s="2"/>
      <c r="N69" s="2"/>
    </row>
    <row r="70" spans="6:14" ht="11.25">
      <c r="F70" s="2"/>
      <c r="G70" s="2"/>
      <c r="H70" s="2"/>
      <c r="I70" s="2"/>
      <c r="J70" s="2"/>
      <c r="K70" s="2"/>
      <c r="L70" s="2"/>
      <c r="M70" s="2"/>
      <c r="N70" s="2"/>
    </row>
    <row r="71" spans="6:14" ht="11.25">
      <c r="F71" s="2"/>
      <c r="G71" s="2"/>
      <c r="H71" s="2"/>
      <c r="I71" s="2"/>
      <c r="J71" s="2"/>
      <c r="K71" s="2"/>
      <c r="L71" s="2"/>
      <c r="M71" s="2"/>
      <c r="N71" s="2"/>
    </row>
    <row r="72" spans="6:14" ht="11.25">
      <c r="F72" s="2"/>
      <c r="G72" s="2"/>
      <c r="H72" s="2"/>
      <c r="I72" s="2"/>
      <c r="J72" s="2"/>
      <c r="K72" s="2"/>
      <c r="L72" s="2"/>
      <c r="M72" s="2"/>
      <c r="N72" s="2"/>
    </row>
    <row r="73" spans="6:14" ht="11.25">
      <c r="F73" s="2"/>
      <c r="G73" s="2"/>
      <c r="H73" s="2"/>
      <c r="I73" s="2"/>
      <c r="J73" s="2"/>
      <c r="K73" s="2"/>
      <c r="L73" s="2"/>
      <c r="M73" s="2"/>
      <c r="N73" s="2"/>
    </row>
    <row r="74" spans="6:14" ht="11.25">
      <c r="F74" s="2"/>
      <c r="G74" s="2"/>
      <c r="H74" s="2"/>
      <c r="I74" s="2"/>
      <c r="J74" s="2"/>
      <c r="K74" s="2"/>
      <c r="L74" s="2"/>
      <c r="M74" s="2"/>
      <c r="N74" s="2"/>
    </row>
    <row r="75" spans="6:14" ht="11.25">
      <c r="F75" s="2"/>
      <c r="G75" s="2"/>
      <c r="H75" s="2"/>
      <c r="I75" s="2"/>
      <c r="J75" s="2"/>
      <c r="K75" s="2"/>
      <c r="L75" s="2"/>
      <c r="M75" s="2"/>
      <c r="N75" s="2"/>
    </row>
    <row r="76" spans="6:14" ht="11.25">
      <c r="F76" s="2"/>
      <c r="G76" s="2"/>
      <c r="H76" s="2"/>
      <c r="I76" s="2"/>
      <c r="J76" s="2"/>
      <c r="K76" s="2"/>
      <c r="L76" s="2"/>
      <c r="M76" s="2"/>
      <c r="N76" s="2"/>
    </row>
    <row r="77" spans="6:14" ht="11.25">
      <c r="F77" s="2"/>
      <c r="G77" s="2"/>
      <c r="H77" s="2"/>
      <c r="I77" s="2"/>
      <c r="J77" s="2"/>
      <c r="K77" s="2"/>
      <c r="L77" s="2"/>
      <c r="M77" s="2"/>
      <c r="N77" s="2"/>
    </row>
    <row r="78" spans="6:14" ht="11.25">
      <c r="F78" s="2"/>
      <c r="G78" s="2"/>
      <c r="H78" s="2"/>
      <c r="I78" s="2"/>
      <c r="J78" s="2"/>
      <c r="K78" s="2"/>
      <c r="L78" s="2"/>
      <c r="M78" s="2"/>
      <c r="N78" s="2"/>
    </row>
    <row r="79" spans="6:14" ht="11.25">
      <c r="F79" s="2"/>
      <c r="G79" s="2"/>
      <c r="H79" s="2"/>
      <c r="I79" s="2"/>
      <c r="J79" s="2"/>
      <c r="K79" s="2"/>
      <c r="L79" s="2"/>
      <c r="M79" s="2"/>
      <c r="N79" s="2"/>
    </row>
    <row r="80" spans="6:14" ht="11.25">
      <c r="F80" s="2"/>
      <c r="G80" s="2"/>
      <c r="H80" s="2"/>
      <c r="I80" s="2"/>
      <c r="J80" s="2"/>
      <c r="K80" s="2"/>
      <c r="L80" s="2"/>
      <c r="M80" s="2"/>
      <c r="N80" s="2"/>
    </row>
    <row r="81" spans="6:14" ht="11.25">
      <c r="F81" s="2"/>
      <c r="G81" s="2"/>
      <c r="H81" s="2"/>
      <c r="I81" s="2"/>
      <c r="J81" s="2"/>
      <c r="K81" s="2"/>
      <c r="L81" s="2"/>
      <c r="M81" s="2"/>
      <c r="N81" s="2"/>
    </row>
    <row r="82" spans="6:14" ht="11.25">
      <c r="F82" s="2"/>
      <c r="G82" s="2"/>
      <c r="H82" s="2"/>
      <c r="I82" s="2"/>
      <c r="J82" s="2"/>
      <c r="K82" s="2"/>
      <c r="L82" s="2"/>
      <c r="M82" s="2"/>
      <c r="N82" s="2"/>
    </row>
    <row r="83" spans="6:14" ht="11.25">
      <c r="F83" s="2"/>
      <c r="G83" s="2"/>
      <c r="H83" s="2"/>
      <c r="I83" s="2"/>
      <c r="J83" s="2"/>
      <c r="K83" s="2"/>
      <c r="L83" s="2"/>
      <c r="M83" s="2"/>
      <c r="N83" s="2"/>
    </row>
    <row r="84" spans="6:14" ht="11.25">
      <c r="F84" s="2"/>
      <c r="G84" s="2"/>
      <c r="H84" s="2"/>
      <c r="I84" s="2"/>
      <c r="J84" s="2"/>
      <c r="K84" s="2"/>
      <c r="L84" s="2"/>
      <c r="M84" s="2"/>
      <c r="N84" s="2"/>
    </row>
    <row r="85" spans="6:14" ht="11.25">
      <c r="F85" s="2"/>
      <c r="G85" s="2"/>
      <c r="H85" s="2"/>
      <c r="I85" s="2"/>
      <c r="J85" s="2"/>
      <c r="K85" s="2"/>
      <c r="L85" s="2"/>
      <c r="M85" s="2"/>
      <c r="N85" s="2"/>
    </row>
    <row r="86" spans="6:14" ht="11.25">
      <c r="F86" s="2"/>
      <c r="G86" s="2"/>
      <c r="H86" s="2"/>
      <c r="I86" s="2"/>
      <c r="J86" s="2"/>
      <c r="K86" s="2"/>
      <c r="L86" s="2"/>
      <c r="M86" s="2"/>
      <c r="N86" s="2"/>
    </row>
    <row r="87" spans="6:14" ht="11.25">
      <c r="F87" s="2"/>
      <c r="G87" s="2"/>
      <c r="H87" s="2"/>
      <c r="I87" s="2"/>
      <c r="J87" s="2"/>
      <c r="K87" s="2"/>
      <c r="L87" s="2"/>
      <c r="M87" s="2"/>
      <c r="N87" s="2"/>
    </row>
    <row r="88" spans="6:14" ht="11.25">
      <c r="F88" s="2"/>
      <c r="G88" s="2"/>
      <c r="H88" s="2"/>
      <c r="I88" s="2"/>
      <c r="J88" s="2"/>
      <c r="K88" s="2"/>
      <c r="L88" s="2"/>
      <c r="M88" s="2"/>
      <c r="N88" s="2"/>
    </row>
    <row r="89" spans="6:14" ht="11.25">
      <c r="F89" s="2"/>
      <c r="G89" s="2"/>
      <c r="H89" s="2"/>
      <c r="I89" s="2"/>
      <c r="J89" s="2"/>
      <c r="K89" s="2"/>
      <c r="L89" s="2"/>
      <c r="M89" s="2"/>
      <c r="N89" s="2"/>
    </row>
    <row r="90" spans="6:14" ht="11.25">
      <c r="F90" s="2"/>
      <c r="G90" s="2"/>
      <c r="H90" s="2"/>
      <c r="I90" s="2"/>
      <c r="J90" s="2"/>
      <c r="K90" s="2"/>
      <c r="L90" s="2"/>
      <c r="M90" s="2"/>
      <c r="N90" s="2"/>
    </row>
    <row r="91" spans="6:14" ht="11.25">
      <c r="F91" s="2"/>
      <c r="G91" s="2"/>
      <c r="H91" s="2"/>
      <c r="I91" s="2"/>
      <c r="J91" s="2"/>
      <c r="K91" s="2"/>
      <c r="L91" s="2"/>
      <c r="M91" s="2"/>
      <c r="N91" s="2"/>
    </row>
    <row r="92" spans="6:14" ht="11.25">
      <c r="F92" s="2"/>
      <c r="G92" s="2"/>
      <c r="H92" s="2"/>
      <c r="I92" s="2"/>
      <c r="J92" s="2"/>
      <c r="K92" s="2"/>
      <c r="L92" s="2"/>
      <c r="M92" s="2"/>
      <c r="N92" s="2"/>
    </row>
    <row r="93" spans="6:14" ht="11.25">
      <c r="F93" s="2"/>
      <c r="G93" s="2"/>
      <c r="H93" s="2"/>
      <c r="I93" s="2"/>
      <c r="J93" s="2"/>
      <c r="K93" s="2"/>
      <c r="L93" s="2"/>
      <c r="M93" s="2"/>
      <c r="N93" s="2"/>
    </row>
    <row r="94" spans="6:14" ht="11.25">
      <c r="F94" s="2"/>
      <c r="G94" s="2"/>
      <c r="H94" s="2"/>
      <c r="I94" s="2"/>
      <c r="J94" s="2"/>
      <c r="K94" s="2"/>
      <c r="L94" s="2"/>
      <c r="M94" s="2"/>
      <c r="N94" s="2"/>
    </row>
    <row r="95" spans="6:14" ht="11.25">
      <c r="F95" s="2"/>
      <c r="G95" s="2"/>
      <c r="H95" s="2"/>
      <c r="I95" s="2"/>
      <c r="J95" s="2"/>
      <c r="K95" s="2"/>
      <c r="L95" s="2"/>
      <c r="M95" s="2"/>
      <c r="N95" s="2"/>
    </row>
    <row r="96" spans="6:14" ht="11.25">
      <c r="F96" s="2"/>
      <c r="G96" s="2"/>
      <c r="H96" s="2"/>
      <c r="I96" s="2"/>
      <c r="J96" s="2"/>
      <c r="K96" s="2"/>
      <c r="L96" s="2"/>
      <c r="M96" s="2"/>
      <c r="N96" s="2"/>
    </row>
    <row r="97" spans="6:14" ht="11.25">
      <c r="F97" s="2"/>
      <c r="G97" s="2"/>
      <c r="H97" s="2"/>
      <c r="I97" s="2"/>
      <c r="J97" s="2"/>
      <c r="K97" s="2"/>
      <c r="L97" s="2"/>
      <c r="M97" s="2"/>
      <c r="N97" s="2"/>
    </row>
    <row r="98" spans="6:14" ht="11.25">
      <c r="F98" s="2"/>
      <c r="G98" s="2"/>
      <c r="H98" s="2"/>
      <c r="I98" s="2"/>
      <c r="J98" s="2"/>
      <c r="K98" s="2"/>
      <c r="L98" s="2"/>
      <c r="M98" s="2"/>
      <c r="N98" s="2"/>
    </row>
    <row r="99" spans="6:14" ht="11.25">
      <c r="F99" s="2"/>
      <c r="G99" s="2"/>
      <c r="H99" s="2"/>
      <c r="I99" s="2"/>
      <c r="J99" s="2"/>
      <c r="K99" s="2"/>
      <c r="L99" s="2"/>
      <c r="M99" s="2"/>
      <c r="N99" s="2"/>
    </row>
    <row r="100" spans="6:14" ht="11.25">
      <c r="F100" s="2"/>
      <c r="G100" s="2"/>
      <c r="H100" s="2"/>
      <c r="I100" s="2"/>
      <c r="J100" s="2"/>
      <c r="K100" s="2"/>
      <c r="L100" s="2"/>
      <c r="M100" s="2"/>
      <c r="N100" s="2"/>
    </row>
    <row r="101" spans="6:14" ht="11.25">
      <c r="F101" s="2"/>
      <c r="G101" s="2"/>
      <c r="H101" s="2"/>
      <c r="I101" s="2"/>
      <c r="J101" s="2"/>
      <c r="K101" s="2"/>
      <c r="L101" s="2"/>
      <c r="M101" s="2"/>
      <c r="N101" s="2"/>
    </row>
    <row r="102" spans="6:14" ht="11.25">
      <c r="F102" s="2"/>
      <c r="G102" s="2"/>
      <c r="H102" s="2"/>
      <c r="I102" s="2"/>
      <c r="J102" s="2"/>
      <c r="K102" s="2"/>
      <c r="L102" s="2"/>
      <c r="M102" s="2"/>
      <c r="N102" s="2"/>
    </row>
    <row r="103" spans="6:14" ht="11.25">
      <c r="F103" s="2"/>
      <c r="G103" s="2"/>
      <c r="H103" s="2"/>
      <c r="I103" s="2"/>
      <c r="J103" s="2"/>
      <c r="K103" s="2"/>
      <c r="L103" s="2"/>
      <c r="M103" s="2"/>
      <c r="N103" s="2"/>
    </row>
    <row r="104" spans="6:14" ht="11.25">
      <c r="F104" s="2"/>
      <c r="G104" s="2"/>
      <c r="H104" s="2"/>
      <c r="I104" s="2"/>
      <c r="J104" s="2"/>
      <c r="K104" s="2"/>
      <c r="L104" s="2"/>
      <c r="M104" s="2"/>
      <c r="N104" s="2"/>
    </row>
    <row r="105" spans="6:14" ht="11.25">
      <c r="F105" s="2"/>
      <c r="G105" s="2"/>
      <c r="H105" s="2"/>
      <c r="I105" s="2"/>
      <c r="J105" s="2"/>
      <c r="K105" s="2"/>
      <c r="L105" s="2"/>
      <c r="M105" s="2"/>
      <c r="N105" s="2"/>
    </row>
    <row r="106" spans="6:14" ht="11.25">
      <c r="F106" s="2"/>
      <c r="G106" s="2"/>
      <c r="H106" s="2"/>
      <c r="I106" s="2"/>
      <c r="J106" s="2"/>
      <c r="K106" s="2"/>
      <c r="L106" s="2"/>
      <c r="M106" s="2"/>
      <c r="N106" s="2"/>
    </row>
    <row r="107" spans="6:14" ht="11.25">
      <c r="F107" s="2"/>
      <c r="G107" s="2"/>
      <c r="H107" s="2"/>
      <c r="I107" s="2"/>
      <c r="J107" s="2"/>
      <c r="K107" s="2"/>
      <c r="L107" s="2"/>
      <c r="M107" s="2"/>
      <c r="N107" s="2"/>
    </row>
    <row r="108" spans="6:14" ht="11.25">
      <c r="F108" s="2"/>
      <c r="G108" s="2"/>
      <c r="H108" s="2"/>
      <c r="I108" s="2"/>
      <c r="J108" s="2"/>
      <c r="K108" s="2"/>
      <c r="L108" s="2"/>
      <c r="M108" s="2"/>
      <c r="N108" s="2"/>
    </row>
    <row r="109" spans="6:14" ht="11.25">
      <c r="F109" s="2"/>
      <c r="G109" s="2"/>
      <c r="H109" s="2"/>
      <c r="I109" s="2"/>
      <c r="J109" s="2"/>
      <c r="K109" s="2"/>
      <c r="L109" s="2"/>
      <c r="M109" s="2"/>
      <c r="N109" s="2"/>
    </row>
    <row r="110" spans="6:14" ht="11.25">
      <c r="F110" s="2"/>
      <c r="G110" s="2"/>
      <c r="H110" s="2"/>
      <c r="I110" s="2"/>
      <c r="J110" s="2"/>
      <c r="K110" s="2"/>
      <c r="L110" s="2"/>
      <c r="M110" s="2"/>
      <c r="N110" s="2"/>
    </row>
    <row r="111" spans="6:14" ht="11.25">
      <c r="F111" s="2"/>
      <c r="G111" s="2"/>
      <c r="H111" s="2"/>
      <c r="I111" s="2"/>
      <c r="J111" s="2"/>
      <c r="K111" s="2"/>
      <c r="L111" s="2"/>
      <c r="M111" s="2"/>
      <c r="N111" s="2"/>
    </row>
    <row r="112" spans="6:14" ht="11.25">
      <c r="F112" s="2"/>
      <c r="G112" s="2"/>
      <c r="H112" s="2"/>
      <c r="I112" s="2"/>
      <c r="J112" s="2"/>
      <c r="K112" s="2"/>
      <c r="L112" s="2"/>
      <c r="M112" s="2"/>
      <c r="N112" s="2"/>
    </row>
    <row r="113" spans="6:14" ht="11.25">
      <c r="F113" s="2"/>
      <c r="G113" s="2"/>
      <c r="H113" s="2"/>
      <c r="I113" s="2"/>
      <c r="J113" s="2"/>
      <c r="K113" s="2"/>
      <c r="L113" s="2"/>
      <c r="M113" s="2"/>
      <c r="N113" s="2"/>
    </row>
    <row r="114" spans="6:14" ht="11.25">
      <c r="F114" s="2"/>
      <c r="G114" s="2"/>
      <c r="H114" s="2"/>
      <c r="I114" s="2"/>
      <c r="J114" s="2"/>
      <c r="K114" s="2"/>
      <c r="L114" s="2"/>
      <c r="M114" s="2"/>
      <c r="N114" s="2"/>
    </row>
    <row r="115" spans="6:14" ht="11.25">
      <c r="F115" s="2"/>
      <c r="G115" s="2"/>
      <c r="H115" s="2"/>
      <c r="I115" s="2"/>
      <c r="J115" s="2"/>
      <c r="K115" s="2"/>
      <c r="L115" s="2"/>
      <c r="M115" s="2"/>
      <c r="N115" s="2"/>
    </row>
    <row r="116" spans="6:14" ht="11.25">
      <c r="F116" s="2"/>
      <c r="G116" s="2"/>
      <c r="H116" s="2"/>
      <c r="I116" s="2"/>
      <c r="J116" s="2"/>
      <c r="K116" s="2"/>
      <c r="L116" s="2"/>
      <c r="M116" s="2"/>
      <c r="N116" s="2"/>
    </row>
    <row r="117" spans="6:14" ht="11.25">
      <c r="F117" s="2"/>
      <c r="G117" s="2"/>
      <c r="H117" s="2"/>
      <c r="I117" s="2"/>
      <c r="J117" s="2"/>
      <c r="K117" s="2"/>
      <c r="L117" s="2"/>
      <c r="M117" s="2"/>
      <c r="N117" s="2"/>
    </row>
    <row r="118" spans="6:14" ht="11.25">
      <c r="F118" s="2"/>
      <c r="G118" s="2"/>
      <c r="H118" s="2"/>
      <c r="I118" s="2"/>
      <c r="J118" s="2"/>
      <c r="K118" s="2"/>
      <c r="L118" s="2"/>
      <c r="M118" s="2"/>
      <c r="N118" s="2"/>
    </row>
    <row r="119" spans="6:14" ht="11.25">
      <c r="F119" s="2"/>
      <c r="G119" s="2"/>
      <c r="H119" s="2"/>
      <c r="I119" s="2"/>
      <c r="J119" s="2"/>
      <c r="K119" s="2"/>
      <c r="L119" s="2"/>
      <c r="M119" s="2"/>
      <c r="N119" s="2"/>
    </row>
    <row r="120" spans="6:14" ht="11.25">
      <c r="F120" s="2"/>
      <c r="G120" s="2"/>
      <c r="H120" s="2"/>
      <c r="I120" s="2"/>
      <c r="J120" s="2"/>
      <c r="K120" s="2"/>
      <c r="L120" s="2"/>
      <c r="M120" s="2"/>
      <c r="N120" s="2"/>
    </row>
    <row r="121" spans="6:14" ht="11.25">
      <c r="F121" s="2"/>
      <c r="G121" s="2"/>
      <c r="H121" s="2"/>
      <c r="I121" s="2"/>
      <c r="J121" s="2"/>
      <c r="K121" s="2"/>
      <c r="L121" s="2"/>
      <c r="M121" s="2"/>
      <c r="N121" s="2"/>
    </row>
    <row r="122" spans="6:14" ht="11.25">
      <c r="F122" s="2"/>
      <c r="G122" s="2"/>
      <c r="H122" s="2"/>
      <c r="I122" s="2"/>
      <c r="J122" s="2"/>
      <c r="K122" s="2"/>
      <c r="L122" s="2"/>
      <c r="M122" s="2"/>
      <c r="N122" s="2"/>
    </row>
    <row r="123" spans="6:14" ht="11.25">
      <c r="F123" s="2"/>
      <c r="G123" s="2"/>
      <c r="H123" s="2"/>
      <c r="I123" s="2"/>
      <c r="J123" s="2"/>
      <c r="K123" s="2"/>
      <c r="L123" s="2"/>
      <c r="M123" s="2"/>
      <c r="N123" s="2"/>
    </row>
    <row r="124" spans="6:14" ht="11.25">
      <c r="F124" s="2"/>
      <c r="G124" s="2"/>
      <c r="H124" s="2"/>
      <c r="I124" s="2"/>
      <c r="J124" s="2"/>
      <c r="K124" s="2"/>
      <c r="L124" s="2"/>
      <c r="M124" s="2"/>
      <c r="N124" s="2"/>
    </row>
    <row r="125" spans="6:14" ht="11.25">
      <c r="F125" s="2"/>
      <c r="G125" s="2"/>
      <c r="H125" s="2"/>
      <c r="I125" s="2"/>
      <c r="J125" s="2"/>
      <c r="K125" s="2"/>
      <c r="L125" s="2"/>
      <c r="M125" s="2"/>
      <c r="N125" s="2"/>
    </row>
    <row r="126" spans="6:14" ht="11.25">
      <c r="F126" s="2"/>
      <c r="G126" s="2"/>
      <c r="H126" s="2"/>
      <c r="I126" s="2"/>
      <c r="J126" s="2"/>
      <c r="K126" s="2"/>
      <c r="L126" s="2"/>
      <c r="M126" s="2"/>
      <c r="N126" s="2"/>
    </row>
    <row r="127" spans="6:14" ht="11.25">
      <c r="F127" s="2"/>
      <c r="G127" s="2"/>
      <c r="H127" s="2"/>
      <c r="I127" s="2"/>
      <c r="J127" s="2"/>
      <c r="K127" s="2"/>
      <c r="L127" s="2"/>
      <c r="M127" s="2"/>
      <c r="N127" s="2"/>
    </row>
    <row r="128" spans="6:14" ht="11.25">
      <c r="F128" s="2"/>
      <c r="G128" s="2"/>
      <c r="H128" s="2"/>
      <c r="I128" s="2"/>
      <c r="J128" s="2"/>
      <c r="K128" s="2"/>
      <c r="L128" s="2"/>
      <c r="M128" s="2"/>
      <c r="N128" s="2"/>
    </row>
    <row r="129" spans="6:14" ht="11.25">
      <c r="F129" s="2"/>
      <c r="G129" s="2"/>
      <c r="H129" s="2"/>
      <c r="I129" s="2"/>
      <c r="J129" s="2"/>
      <c r="K129" s="2"/>
      <c r="L129" s="2"/>
      <c r="M129" s="2"/>
      <c r="N129" s="2"/>
    </row>
    <row r="130" spans="6:14" ht="11.25">
      <c r="F130" s="2"/>
      <c r="G130" s="2"/>
      <c r="H130" s="2"/>
      <c r="I130" s="2"/>
      <c r="J130" s="2"/>
      <c r="K130" s="2"/>
      <c r="L130" s="2"/>
      <c r="M130" s="2"/>
      <c r="N130" s="2"/>
    </row>
    <row r="131" spans="6:14" ht="11.25">
      <c r="F131" s="2"/>
      <c r="G131" s="2"/>
      <c r="H131" s="2"/>
      <c r="I131" s="2"/>
      <c r="J131" s="2"/>
      <c r="K131" s="2"/>
      <c r="L131" s="2"/>
      <c r="M131" s="2"/>
      <c r="N131" s="2"/>
    </row>
    <row r="132" spans="6:14" ht="11.25">
      <c r="F132" s="2"/>
      <c r="G132" s="2"/>
      <c r="H132" s="2"/>
      <c r="I132" s="2"/>
      <c r="J132" s="2"/>
      <c r="K132" s="2"/>
      <c r="L132" s="2"/>
      <c r="M132" s="2"/>
      <c r="N132" s="2"/>
    </row>
    <row r="133" spans="6:14" ht="11.25">
      <c r="F133" s="2"/>
      <c r="G133" s="2"/>
      <c r="H133" s="2"/>
      <c r="I133" s="2"/>
      <c r="J133" s="2"/>
      <c r="K133" s="2"/>
      <c r="L133" s="2"/>
      <c r="M133" s="2"/>
      <c r="N133" s="2"/>
    </row>
    <row r="134" spans="6:14" ht="11.25">
      <c r="F134" s="2"/>
      <c r="G134" s="2"/>
      <c r="H134" s="2"/>
      <c r="I134" s="2"/>
      <c r="J134" s="2"/>
      <c r="K134" s="2"/>
      <c r="L134" s="2"/>
      <c r="M134" s="2"/>
      <c r="N134" s="2"/>
    </row>
    <row r="135" spans="6:14" ht="11.25">
      <c r="F135" s="2"/>
      <c r="G135" s="2"/>
      <c r="H135" s="2"/>
      <c r="I135" s="2"/>
      <c r="J135" s="2"/>
      <c r="K135" s="2"/>
      <c r="L135" s="2"/>
      <c r="M135" s="2"/>
      <c r="N135" s="2"/>
    </row>
    <row r="136" spans="6:14" ht="11.25">
      <c r="F136" s="2"/>
      <c r="G136" s="2"/>
      <c r="H136" s="2"/>
      <c r="I136" s="2"/>
      <c r="J136" s="2"/>
      <c r="K136" s="2"/>
      <c r="L136" s="2"/>
      <c r="M136" s="2"/>
      <c r="N136" s="2"/>
    </row>
    <row r="137" spans="6:14" ht="11.25">
      <c r="F137" s="2"/>
      <c r="G137" s="2"/>
      <c r="H137" s="2"/>
      <c r="I137" s="2"/>
      <c r="J137" s="2"/>
      <c r="K137" s="2"/>
      <c r="L137" s="2"/>
      <c r="M137" s="2"/>
      <c r="N137" s="2"/>
    </row>
    <row r="138" spans="6:14" ht="11.25">
      <c r="F138" s="2"/>
      <c r="G138" s="2"/>
      <c r="H138" s="2"/>
      <c r="I138" s="2"/>
      <c r="J138" s="2"/>
      <c r="K138" s="2"/>
      <c r="L138" s="2"/>
      <c r="M138" s="2"/>
      <c r="N138" s="2"/>
    </row>
    <row r="139" spans="6:14" ht="11.25">
      <c r="F139" s="2"/>
      <c r="G139" s="2"/>
      <c r="H139" s="2"/>
      <c r="I139" s="2"/>
      <c r="J139" s="2"/>
      <c r="K139" s="2"/>
      <c r="L139" s="2"/>
      <c r="M139" s="2"/>
      <c r="N139" s="2"/>
    </row>
    <row r="140" spans="6:14" ht="11.25">
      <c r="F140" s="2"/>
      <c r="G140" s="2"/>
      <c r="H140" s="2"/>
      <c r="I140" s="2"/>
      <c r="J140" s="2"/>
      <c r="K140" s="2"/>
      <c r="L140" s="2"/>
      <c r="M140" s="2"/>
      <c r="N140" s="2"/>
    </row>
    <row r="141" spans="6:14" ht="11.25">
      <c r="F141" s="2"/>
      <c r="G141" s="2"/>
      <c r="H141" s="2"/>
      <c r="I141" s="2"/>
      <c r="J141" s="2"/>
      <c r="K141" s="2"/>
      <c r="L141" s="2"/>
      <c r="M141" s="2"/>
      <c r="N141" s="2"/>
    </row>
    <row r="142" spans="6:14" ht="11.25">
      <c r="F142" s="2"/>
      <c r="G142" s="2"/>
      <c r="H142" s="2"/>
      <c r="I142" s="2"/>
      <c r="J142" s="2"/>
      <c r="K142" s="2"/>
      <c r="L142" s="2"/>
      <c r="M142" s="2"/>
      <c r="N142" s="2"/>
    </row>
    <row r="143" spans="6:14" ht="11.25">
      <c r="F143" s="2"/>
      <c r="G143" s="2"/>
      <c r="H143" s="2"/>
      <c r="I143" s="2"/>
      <c r="J143" s="2"/>
      <c r="K143" s="2"/>
      <c r="L143" s="2"/>
      <c r="M143" s="2"/>
      <c r="N143" s="2"/>
    </row>
    <row r="144" spans="6:14" ht="11.25">
      <c r="F144" s="2"/>
      <c r="G144" s="2"/>
      <c r="H144" s="2"/>
      <c r="I144" s="2"/>
      <c r="J144" s="2"/>
      <c r="K144" s="2"/>
      <c r="L144" s="2"/>
      <c r="M144" s="2"/>
      <c r="N144" s="2"/>
    </row>
    <row r="145" spans="6:14" ht="11.25">
      <c r="F145" s="2"/>
      <c r="G145" s="2"/>
      <c r="H145" s="2"/>
      <c r="I145" s="2"/>
      <c r="J145" s="2"/>
      <c r="K145" s="2"/>
      <c r="L145" s="2"/>
      <c r="M145" s="2"/>
      <c r="N145" s="2"/>
    </row>
    <row r="146" spans="6:14" ht="11.25">
      <c r="F146" s="2"/>
      <c r="G146" s="2"/>
      <c r="H146" s="2"/>
      <c r="I146" s="2"/>
      <c r="J146" s="2"/>
      <c r="K146" s="2"/>
      <c r="L146" s="2"/>
      <c r="M146" s="2"/>
      <c r="N146" s="2"/>
    </row>
    <row r="147" spans="6:14" ht="11.25">
      <c r="F147" s="2"/>
      <c r="G147" s="2"/>
      <c r="H147" s="2"/>
      <c r="I147" s="2"/>
      <c r="J147" s="2"/>
      <c r="K147" s="2"/>
      <c r="L147" s="2"/>
      <c r="M147" s="2"/>
      <c r="N147" s="2"/>
    </row>
    <row r="148" spans="6:14" ht="11.25">
      <c r="F148" s="2"/>
      <c r="G148" s="2"/>
      <c r="H148" s="2"/>
      <c r="I148" s="2"/>
      <c r="J148" s="2"/>
      <c r="K148" s="2"/>
      <c r="L148" s="2"/>
      <c r="M148" s="2"/>
      <c r="N148" s="2"/>
    </row>
    <row r="149" spans="6:14" ht="11.25">
      <c r="F149" s="2"/>
      <c r="G149" s="2"/>
      <c r="H149" s="2"/>
      <c r="I149" s="2"/>
      <c r="J149" s="2"/>
      <c r="K149" s="2"/>
      <c r="L149" s="2"/>
      <c r="M149" s="2"/>
      <c r="N149" s="2"/>
    </row>
    <row r="150" spans="6:14" ht="11.25">
      <c r="F150" s="2"/>
      <c r="G150" s="2"/>
      <c r="H150" s="2"/>
      <c r="I150" s="2"/>
      <c r="J150" s="2"/>
      <c r="K150" s="2"/>
      <c r="L150" s="2"/>
      <c r="M150" s="2"/>
      <c r="N150" s="2"/>
    </row>
    <row r="151" spans="6:14" ht="11.25">
      <c r="F151" s="2"/>
      <c r="G151" s="2"/>
      <c r="H151" s="2"/>
      <c r="I151" s="2"/>
      <c r="J151" s="2"/>
      <c r="K151" s="2"/>
      <c r="L151" s="2"/>
      <c r="M151" s="2"/>
      <c r="N151" s="2"/>
    </row>
    <row r="152" spans="6:14" ht="11.25">
      <c r="F152" s="2"/>
      <c r="G152" s="2"/>
      <c r="H152" s="2"/>
      <c r="I152" s="2"/>
      <c r="J152" s="2"/>
      <c r="K152" s="2"/>
      <c r="L152" s="2"/>
      <c r="M152" s="2"/>
      <c r="N152" s="2"/>
    </row>
    <row r="153" spans="6:14" ht="11.25">
      <c r="F153" s="2"/>
      <c r="G153" s="2"/>
      <c r="H153" s="2"/>
      <c r="I153" s="2"/>
      <c r="J153" s="2"/>
      <c r="K153" s="2"/>
      <c r="L153" s="2"/>
      <c r="M153" s="2"/>
      <c r="N153" s="2"/>
    </row>
    <row r="154" spans="6:14" ht="11.25">
      <c r="F154" s="2"/>
      <c r="G154" s="2"/>
      <c r="H154" s="2"/>
      <c r="I154" s="2"/>
      <c r="J154" s="2"/>
      <c r="K154" s="2"/>
      <c r="L154" s="2"/>
      <c r="M154" s="2"/>
      <c r="N154" s="2"/>
    </row>
    <row r="155" spans="6:14" ht="11.25">
      <c r="F155" s="2"/>
      <c r="G155" s="2"/>
      <c r="H155" s="2"/>
      <c r="I155" s="2"/>
      <c r="J155" s="2"/>
      <c r="K155" s="2"/>
      <c r="L155" s="2"/>
      <c r="M155" s="2"/>
      <c r="N155" s="2"/>
    </row>
    <row r="156" spans="6:14" ht="11.25">
      <c r="F156" s="2"/>
      <c r="G156" s="2"/>
      <c r="H156" s="2"/>
      <c r="I156" s="2"/>
      <c r="J156" s="2"/>
      <c r="K156" s="2"/>
      <c r="L156" s="2"/>
      <c r="M156" s="2"/>
      <c r="N156" s="2"/>
    </row>
    <row r="157" spans="6:14" ht="11.25">
      <c r="F157" s="2"/>
      <c r="G157" s="2"/>
      <c r="H157" s="2"/>
      <c r="I157" s="2"/>
      <c r="J157" s="2"/>
      <c r="K157" s="2"/>
      <c r="L157" s="2"/>
      <c r="M157" s="2"/>
      <c r="N157" s="2"/>
    </row>
    <row r="158" spans="6:14" ht="11.25">
      <c r="F158" s="2"/>
      <c r="G158" s="2"/>
      <c r="H158" s="2"/>
      <c r="I158" s="2"/>
      <c r="J158" s="2"/>
      <c r="K158" s="2"/>
      <c r="L158" s="2"/>
      <c r="M158" s="2"/>
      <c r="N158" s="2"/>
    </row>
    <row r="159" spans="6:14" ht="11.25">
      <c r="F159" s="2"/>
      <c r="G159" s="2"/>
      <c r="H159" s="2"/>
      <c r="I159" s="2"/>
      <c r="J159" s="2"/>
      <c r="K159" s="2"/>
      <c r="L159" s="2"/>
      <c r="M159" s="2"/>
      <c r="N159" s="2"/>
    </row>
    <row r="160" spans="6:14" ht="11.25">
      <c r="F160" s="2"/>
      <c r="G160" s="2"/>
      <c r="H160" s="2"/>
      <c r="I160" s="2"/>
      <c r="J160" s="2"/>
      <c r="K160" s="2"/>
      <c r="L160" s="2"/>
      <c r="M160" s="2"/>
      <c r="N160" s="2"/>
    </row>
    <row r="161" spans="6:14" ht="11.25">
      <c r="F161" s="2"/>
      <c r="G161" s="2"/>
      <c r="H161" s="2"/>
      <c r="I161" s="2"/>
      <c r="J161" s="2"/>
      <c r="K161" s="2"/>
      <c r="L161" s="2"/>
      <c r="M161" s="2"/>
      <c r="N161" s="2"/>
    </row>
    <row r="162" spans="6:14" ht="11.25">
      <c r="F162" s="2"/>
      <c r="G162" s="2"/>
      <c r="H162" s="2"/>
      <c r="I162" s="2"/>
      <c r="J162" s="2"/>
      <c r="K162" s="2"/>
      <c r="L162" s="2"/>
      <c r="M162" s="2"/>
      <c r="N162" s="2"/>
    </row>
    <row r="163" spans="6:14" ht="11.25">
      <c r="F163" s="2"/>
      <c r="G163" s="2"/>
      <c r="H163" s="2"/>
      <c r="I163" s="2"/>
      <c r="J163" s="2"/>
      <c r="K163" s="2"/>
      <c r="L163" s="2"/>
      <c r="M163" s="2"/>
      <c r="N163" s="2"/>
    </row>
  </sheetData>
  <sheetProtection/>
  <mergeCells count="26">
    <mergeCell ref="A1:Q1"/>
    <mergeCell ref="A2:Q2"/>
    <mergeCell ref="A5:B6"/>
    <mergeCell ref="E5:E6"/>
    <mergeCell ref="H5:I6"/>
    <mergeCell ref="L5:L6"/>
    <mergeCell ref="F3:P3"/>
    <mergeCell ref="C3:E4"/>
    <mergeCell ref="C5:D6"/>
    <mergeCell ref="H4:I4"/>
    <mergeCell ref="A39:Q39"/>
    <mergeCell ref="M4:P4"/>
    <mergeCell ref="F4:G4"/>
    <mergeCell ref="J4:L4"/>
    <mergeCell ref="F5:G6"/>
    <mergeCell ref="A33:P33"/>
    <mergeCell ref="A42:Q42"/>
    <mergeCell ref="A43:Q43"/>
    <mergeCell ref="J5:K6"/>
    <mergeCell ref="M5:N6"/>
    <mergeCell ref="O5:P6"/>
    <mergeCell ref="A32:B32"/>
    <mergeCell ref="A37:Q37"/>
    <mergeCell ref="A38:Q38"/>
    <mergeCell ref="A40:Q40"/>
    <mergeCell ref="A41:Q41"/>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75" r:id="rId1"/>
  <rowBreaks count="1" manualBreakCount="1">
    <brk id="27" max="15" man="1"/>
  </rowBreaks>
  <ignoredErrors>
    <ignoredError sqref="D9 K9:L9 D12 K12:L13 G9:I9 K10:L11 G12:I13 K18:K19 K16:K17 I18:I19 G18:G19 G16:G17 D18:D19 D26:D27 D22:D25 G26:G27 I26:I27 K26:K27 N8:P8" numberStoredAsText="1"/>
  </ignoredErrors>
</worksheet>
</file>

<file path=xl/worksheets/sheet10.xml><?xml version="1.0" encoding="utf-8"?>
<worksheet xmlns="http://schemas.openxmlformats.org/spreadsheetml/2006/main" xmlns:r="http://schemas.openxmlformats.org/officeDocument/2006/relationships">
  <dimension ref="A1:T319"/>
  <sheetViews>
    <sheetView zoomScalePageLayoutView="0" workbookViewId="0" topLeftCell="A1">
      <selection activeCell="A1" sqref="A1:N1"/>
    </sheetView>
  </sheetViews>
  <sheetFormatPr defaultColWidth="13.33203125" defaultRowHeight="12.75"/>
  <cols>
    <col min="1" max="1" width="22" style="103" customWidth="1"/>
    <col min="2" max="2" width="11.33203125" style="103" customWidth="1"/>
    <col min="3" max="3" width="2.5" style="103" customWidth="1"/>
    <col min="4" max="4" width="11.33203125" style="103" customWidth="1"/>
    <col min="5" max="5" width="2.5" style="103" customWidth="1"/>
    <col min="6" max="6" width="11.33203125" style="103" customWidth="1"/>
    <col min="7" max="7" width="2.5" style="103" customWidth="1"/>
    <col min="8" max="8" width="11.33203125" style="103" customWidth="1"/>
    <col min="9" max="9" width="2.5" style="103" customWidth="1"/>
    <col min="10" max="10" width="11.33203125" style="103" customWidth="1"/>
    <col min="11" max="11" width="2.5" style="103" customWidth="1"/>
    <col min="12" max="12" width="11.16015625" style="103" customWidth="1"/>
    <col min="13" max="13" width="2.5" style="103" customWidth="1"/>
    <col min="14" max="14" width="5.33203125" style="103" customWidth="1"/>
    <col min="15" max="16384" width="13.33203125" style="103" customWidth="1"/>
  </cols>
  <sheetData>
    <row r="1" spans="1:14" s="191" customFormat="1" ht="25.5" customHeight="1">
      <c r="A1" s="793" t="s">
        <v>186</v>
      </c>
      <c r="B1" s="793"/>
      <c r="C1" s="793"/>
      <c r="D1" s="793"/>
      <c r="E1" s="793"/>
      <c r="F1" s="793"/>
      <c r="G1" s="793"/>
      <c r="H1" s="793"/>
      <c r="I1" s="793"/>
      <c r="J1" s="793"/>
      <c r="K1" s="793"/>
      <c r="L1" s="793"/>
      <c r="M1" s="793"/>
      <c r="N1" s="793"/>
    </row>
    <row r="2" spans="1:20" s="151" customFormat="1" ht="15.75" customHeight="1">
      <c r="A2" s="797"/>
      <c r="B2" s="798"/>
      <c r="C2" s="798"/>
      <c r="D2" s="798"/>
      <c r="E2" s="798"/>
      <c r="F2" s="798"/>
      <c r="G2" s="798"/>
      <c r="H2" s="798"/>
      <c r="I2" s="798"/>
      <c r="J2" s="798"/>
      <c r="K2" s="798"/>
      <c r="L2" s="798"/>
      <c r="M2" s="798"/>
      <c r="N2" s="798"/>
      <c r="O2" s="798"/>
      <c r="P2" s="798"/>
      <c r="Q2" s="798"/>
      <c r="R2" s="798"/>
      <c r="S2" s="798"/>
      <c r="T2" s="798"/>
    </row>
    <row r="3" spans="1:14" s="102" customFormat="1" ht="11.25">
      <c r="A3" s="103"/>
      <c r="B3" s="103"/>
      <c r="C3" s="103"/>
      <c r="M3" s="105" t="s">
        <v>158</v>
      </c>
      <c r="N3" s="103"/>
    </row>
    <row r="4" spans="1:14" s="102" customFormat="1" ht="44.25" customHeight="1">
      <c r="A4" s="780"/>
      <c r="B4" s="782" t="s">
        <v>187</v>
      </c>
      <c r="C4" s="783"/>
      <c r="D4" s="783"/>
      <c r="E4" s="783"/>
      <c r="F4" s="783"/>
      <c r="G4" s="784"/>
      <c r="H4" s="811" t="s">
        <v>188</v>
      </c>
      <c r="I4" s="800"/>
      <c r="J4" s="800"/>
      <c r="K4" s="800"/>
      <c r="L4" s="800"/>
      <c r="M4" s="801"/>
      <c r="N4" s="103"/>
    </row>
    <row r="5" spans="1:13" s="102" customFormat="1" ht="19.5" customHeight="1">
      <c r="A5" s="781"/>
      <c r="B5" s="788" t="s">
        <v>162</v>
      </c>
      <c r="C5" s="784"/>
      <c r="D5" s="789" t="s">
        <v>163</v>
      </c>
      <c r="E5" s="790"/>
      <c r="F5" s="788" t="s">
        <v>161</v>
      </c>
      <c r="G5" s="784"/>
      <c r="H5" s="788" t="s">
        <v>162</v>
      </c>
      <c r="I5" s="784"/>
      <c r="J5" s="788" t="s">
        <v>163</v>
      </c>
      <c r="K5" s="784"/>
      <c r="L5" s="788" t="s">
        <v>161</v>
      </c>
      <c r="M5" s="784"/>
    </row>
    <row r="6" spans="1:13" s="102" customFormat="1" ht="15.75" customHeight="1">
      <c r="A6" s="155" t="s">
        <v>165</v>
      </c>
      <c r="B6" s="183">
        <v>58.7</v>
      </c>
      <c r="C6" s="119"/>
      <c r="D6" s="137">
        <v>90</v>
      </c>
      <c r="E6" s="137"/>
      <c r="F6" s="183">
        <v>73.2</v>
      </c>
      <c r="G6" s="119"/>
      <c r="H6" s="137">
        <v>22.1</v>
      </c>
      <c r="I6" s="137"/>
      <c r="J6" s="127">
        <v>33.1</v>
      </c>
      <c r="K6" s="124"/>
      <c r="L6" s="137">
        <v>27.7</v>
      </c>
      <c r="M6" s="119"/>
    </row>
    <row r="7" spans="1:13" s="102" customFormat="1" ht="15.75" customHeight="1">
      <c r="A7" s="155" t="s">
        <v>166</v>
      </c>
      <c r="B7" s="183">
        <v>42.2</v>
      </c>
      <c r="C7" s="119"/>
      <c r="D7" s="137">
        <v>90.4</v>
      </c>
      <c r="E7" s="137"/>
      <c r="F7" s="183">
        <v>64</v>
      </c>
      <c r="G7" s="119"/>
      <c r="H7" s="137">
        <v>21.1</v>
      </c>
      <c r="I7" s="137"/>
      <c r="J7" s="183">
        <v>37.1</v>
      </c>
      <c r="K7" s="119"/>
      <c r="L7" s="137">
        <v>29.5</v>
      </c>
      <c r="M7" s="119"/>
    </row>
    <row r="8" spans="1:15" s="102" customFormat="1" ht="15.75" customHeight="1">
      <c r="A8" s="155" t="s">
        <v>167</v>
      </c>
      <c r="B8" s="183">
        <v>43.1</v>
      </c>
      <c r="C8" s="119"/>
      <c r="D8" s="137">
        <v>91.2</v>
      </c>
      <c r="E8" s="137"/>
      <c r="F8" s="183">
        <v>67.4</v>
      </c>
      <c r="G8" s="119"/>
      <c r="H8" s="137">
        <v>21.8</v>
      </c>
      <c r="I8" s="137"/>
      <c r="J8" s="183">
        <v>45.2</v>
      </c>
      <c r="K8" s="119"/>
      <c r="L8" s="137">
        <v>34.8</v>
      </c>
      <c r="M8" s="119"/>
      <c r="O8" s="120"/>
    </row>
    <row r="9" spans="1:13" s="102" customFormat="1" ht="15.75" customHeight="1">
      <c r="A9" s="155" t="s">
        <v>168</v>
      </c>
      <c r="B9" s="183">
        <v>47.2</v>
      </c>
      <c r="C9" s="119"/>
      <c r="D9" s="137">
        <v>92.1</v>
      </c>
      <c r="E9" s="137"/>
      <c r="F9" s="183">
        <v>73</v>
      </c>
      <c r="G9" s="119"/>
      <c r="H9" s="137">
        <v>24.1</v>
      </c>
      <c r="I9" s="137"/>
      <c r="J9" s="183">
        <v>58</v>
      </c>
      <c r="K9" s="119"/>
      <c r="L9" s="137">
        <v>44</v>
      </c>
      <c r="M9" s="119"/>
    </row>
    <row r="10" spans="1:13" s="102" customFormat="1" ht="15.75" customHeight="1">
      <c r="A10" s="155" t="s">
        <v>169</v>
      </c>
      <c r="B10" s="183">
        <v>47.4</v>
      </c>
      <c r="C10" s="119"/>
      <c r="D10" s="137">
        <v>93.8</v>
      </c>
      <c r="E10" s="137"/>
      <c r="F10" s="183">
        <v>77.2</v>
      </c>
      <c r="G10" s="119"/>
      <c r="H10" s="137">
        <v>29</v>
      </c>
      <c r="I10" s="137"/>
      <c r="J10" s="183">
        <v>73.5</v>
      </c>
      <c r="K10" s="119"/>
      <c r="L10" s="137">
        <v>57.2</v>
      </c>
      <c r="M10" s="119"/>
    </row>
    <row r="11" spans="1:13" s="102" customFormat="1" ht="15.75" customHeight="1">
      <c r="A11" s="155" t="s">
        <v>170</v>
      </c>
      <c r="B11" s="183">
        <v>51.2</v>
      </c>
      <c r="C11" s="119"/>
      <c r="D11" s="137">
        <v>96.3</v>
      </c>
      <c r="E11" s="137"/>
      <c r="F11" s="183">
        <v>85.3</v>
      </c>
      <c r="G11" s="119"/>
      <c r="H11" s="137">
        <v>38.4</v>
      </c>
      <c r="I11" s="137"/>
      <c r="J11" s="183">
        <v>86.2</v>
      </c>
      <c r="K11" s="119"/>
      <c r="L11" s="137">
        <v>70.9</v>
      </c>
      <c r="M11" s="119"/>
    </row>
    <row r="12" spans="1:13" s="102" customFormat="1" ht="15.75" customHeight="1">
      <c r="A12" s="155" t="s">
        <v>171</v>
      </c>
      <c r="B12" s="183">
        <v>60.7</v>
      </c>
      <c r="C12" s="119"/>
      <c r="D12" s="137">
        <v>98.7</v>
      </c>
      <c r="E12" s="137"/>
      <c r="F12" s="183">
        <v>93.9</v>
      </c>
      <c r="G12" s="119"/>
      <c r="H12" s="137">
        <v>69.3</v>
      </c>
      <c r="I12" s="137"/>
      <c r="J12" s="183">
        <v>97.3</v>
      </c>
      <c r="K12" s="119"/>
      <c r="L12" s="137">
        <v>90.8</v>
      </c>
      <c r="M12" s="119"/>
    </row>
    <row r="13" spans="1:13" s="102" customFormat="1" ht="25.5" customHeight="1">
      <c r="A13" s="193" t="s">
        <v>184</v>
      </c>
      <c r="B13" s="187">
        <v>47.8</v>
      </c>
      <c r="C13" s="188"/>
      <c r="D13" s="186">
        <v>93.2</v>
      </c>
      <c r="E13" s="186"/>
      <c r="F13" s="187">
        <v>74.1</v>
      </c>
      <c r="G13" s="188"/>
      <c r="H13" s="186">
        <v>24.6</v>
      </c>
      <c r="I13" s="186"/>
      <c r="J13" s="187">
        <v>53.1</v>
      </c>
      <c r="K13" s="188"/>
      <c r="L13" s="186">
        <v>40.9</v>
      </c>
      <c r="M13" s="188"/>
    </row>
    <row r="14" spans="1:13" s="102" customFormat="1" ht="15.75" customHeight="1">
      <c r="A14" s="192" t="s">
        <v>185</v>
      </c>
      <c r="B14" s="130">
        <v>45.5</v>
      </c>
      <c r="C14" s="131"/>
      <c r="D14" s="132">
        <v>93.6</v>
      </c>
      <c r="E14" s="132"/>
      <c r="F14" s="130">
        <v>74.4</v>
      </c>
      <c r="G14" s="131"/>
      <c r="H14" s="132">
        <v>25.5</v>
      </c>
      <c r="I14" s="132"/>
      <c r="J14" s="130">
        <v>58.4</v>
      </c>
      <c r="K14" s="131"/>
      <c r="L14" s="132">
        <v>44.8</v>
      </c>
      <c r="M14" s="131"/>
    </row>
    <row r="15" spans="1:14" ht="25.5" customHeight="1">
      <c r="A15" s="794" t="s">
        <v>420</v>
      </c>
      <c r="B15" s="794"/>
      <c r="C15" s="794"/>
      <c r="D15" s="794"/>
      <c r="E15" s="794"/>
      <c r="F15" s="794"/>
      <c r="G15" s="794"/>
      <c r="H15" s="794"/>
      <c r="I15" s="794"/>
      <c r="J15" s="794"/>
      <c r="K15" s="794"/>
      <c r="L15" s="794"/>
      <c r="M15" s="794"/>
      <c r="N15" s="102"/>
    </row>
    <row r="16" spans="1:13" s="190" customFormat="1" ht="22.5" customHeight="1">
      <c r="A16" s="810" t="s">
        <v>524</v>
      </c>
      <c r="B16" s="810"/>
      <c r="C16" s="810"/>
      <c r="D16" s="810"/>
      <c r="E16" s="810"/>
      <c r="F16" s="810"/>
      <c r="G16" s="810"/>
      <c r="H16" s="810"/>
      <c r="I16" s="810"/>
      <c r="J16" s="810"/>
      <c r="K16" s="810"/>
      <c r="L16" s="810"/>
      <c r="M16" s="810"/>
    </row>
    <row r="17" spans="1:14" ht="15.75" customHeight="1">
      <c r="A17" s="102"/>
      <c r="B17" s="120"/>
      <c r="C17" s="120"/>
      <c r="D17" s="120"/>
      <c r="E17" s="120"/>
      <c r="F17" s="120"/>
      <c r="G17" s="120"/>
      <c r="H17" s="120"/>
      <c r="I17" s="120"/>
      <c r="J17" s="120"/>
      <c r="K17" s="120"/>
      <c r="L17" s="120"/>
      <c r="M17" s="102"/>
      <c r="N17" s="102"/>
    </row>
    <row r="18" spans="1:14" ht="15.75" customHeight="1">
      <c r="A18" s="102"/>
      <c r="B18" s="120"/>
      <c r="C18" s="120"/>
      <c r="D18" s="120"/>
      <c r="E18" s="120"/>
      <c r="F18" s="120"/>
      <c r="G18" s="120"/>
      <c r="H18" s="120"/>
      <c r="I18" s="120"/>
      <c r="J18" s="120"/>
      <c r="K18" s="120"/>
      <c r="L18" s="120"/>
      <c r="M18" s="102"/>
      <c r="N18" s="102"/>
    </row>
    <row r="19" spans="2:6" ht="15.75" customHeight="1">
      <c r="B19" s="104"/>
      <c r="C19" s="104"/>
      <c r="D19" s="104"/>
      <c r="E19" s="104"/>
      <c r="F19" s="104"/>
    </row>
    <row r="20" spans="2:6" ht="15.75" customHeight="1">
      <c r="B20" s="104"/>
      <c r="C20" s="104"/>
      <c r="D20" s="104"/>
      <c r="E20" s="104"/>
      <c r="F20" s="104"/>
    </row>
    <row r="21" spans="2:6" ht="15.75" customHeight="1">
      <c r="B21" s="104"/>
      <c r="C21" s="104"/>
      <c r="D21" s="104"/>
      <c r="E21" s="104"/>
      <c r="F21" s="104"/>
    </row>
    <row r="22" spans="2:6" ht="15.75" customHeight="1">
      <c r="B22" s="104"/>
      <c r="C22" s="104"/>
      <c r="D22" s="104"/>
      <c r="E22" s="104"/>
      <c r="F22" s="104"/>
    </row>
    <row r="23" spans="2:6" ht="15.75" customHeight="1">
      <c r="B23" s="104"/>
      <c r="C23" s="104"/>
      <c r="D23" s="104"/>
      <c r="E23" s="104"/>
      <c r="F23" s="104"/>
    </row>
    <row r="24" spans="2:6" ht="15.75" customHeight="1">
      <c r="B24" s="104"/>
      <c r="C24" s="104"/>
      <c r="D24" s="104"/>
      <c r="E24" s="104"/>
      <c r="F24" s="104"/>
    </row>
    <row r="25" spans="2:6" ht="15.75" customHeight="1">
      <c r="B25" s="104"/>
      <c r="C25" s="104"/>
      <c r="D25" s="104"/>
      <c r="E25" s="104"/>
      <c r="F25" s="104"/>
    </row>
    <row r="26" spans="2:6" ht="11.25">
      <c r="B26" s="104"/>
      <c r="C26" s="104"/>
      <c r="D26" s="104"/>
      <c r="E26" s="104"/>
      <c r="F26" s="104"/>
    </row>
    <row r="27" spans="2:6" ht="11.25">
      <c r="B27" s="104"/>
      <c r="C27" s="104"/>
      <c r="D27" s="104"/>
      <c r="E27" s="104"/>
      <c r="F27" s="104"/>
    </row>
    <row r="28" spans="2:6" ht="11.25">
      <c r="B28" s="104"/>
      <c r="C28" s="104"/>
      <c r="D28" s="104"/>
      <c r="E28" s="104"/>
      <c r="F28" s="104"/>
    </row>
    <row r="29" spans="2:6" ht="11.25">
      <c r="B29" s="104"/>
      <c r="C29" s="104"/>
      <c r="D29" s="104"/>
      <c r="E29" s="104"/>
      <c r="F29" s="104"/>
    </row>
    <row r="30" spans="2:6" ht="11.25">
      <c r="B30" s="104"/>
      <c r="C30" s="104"/>
      <c r="D30" s="104"/>
      <c r="E30" s="104"/>
      <c r="F30" s="104"/>
    </row>
    <row r="31" spans="2:6" ht="11.25">
      <c r="B31" s="104"/>
      <c r="C31" s="104"/>
      <c r="D31" s="104"/>
      <c r="E31" s="104"/>
      <c r="F31" s="104"/>
    </row>
    <row r="32" spans="2:6" ht="11.25">
      <c r="B32" s="104"/>
      <c r="C32" s="104"/>
      <c r="D32" s="104"/>
      <c r="E32" s="104"/>
      <c r="F32" s="104"/>
    </row>
    <row r="33" spans="2:6" ht="11.25">
      <c r="B33" s="104"/>
      <c r="C33" s="104"/>
      <c r="D33" s="104"/>
      <c r="E33" s="104"/>
      <c r="F33" s="104"/>
    </row>
    <row r="34" spans="2:6" ht="11.25">
      <c r="B34" s="104"/>
      <c r="C34" s="104"/>
      <c r="D34" s="104"/>
      <c r="E34" s="104"/>
      <c r="F34" s="104"/>
    </row>
    <row r="35" spans="2:6" ht="11.25">
      <c r="B35" s="104"/>
      <c r="C35" s="104"/>
      <c r="D35" s="104"/>
      <c r="E35" s="104"/>
      <c r="F35" s="104"/>
    </row>
    <row r="36" spans="2:6" ht="11.25">
      <c r="B36" s="104"/>
      <c r="C36" s="104"/>
      <c r="D36" s="104"/>
      <c r="E36" s="104"/>
      <c r="F36" s="104"/>
    </row>
    <row r="37" spans="2:6" ht="11.25">
      <c r="B37" s="104"/>
      <c r="C37" s="104"/>
      <c r="D37" s="104"/>
      <c r="E37" s="104"/>
      <c r="F37" s="104"/>
    </row>
    <row r="38" spans="2:6" ht="11.25">
      <c r="B38" s="104"/>
      <c r="C38" s="104"/>
      <c r="D38" s="104"/>
      <c r="E38" s="104"/>
      <c r="F38" s="104"/>
    </row>
    <row r="39" spans="2:6" ht="11.25">
      <c r="B39" s="104"/>
      <c r="C39" s="104"/>
      <c r="D39" s="104"/>
      <c r="E39" s="104"/>
      <c r="F39" s="104"/>
    </row>
    <row r="40" spans="2:6" ht="11.25">
      <c r="B40" s="104"/>
      <c r="C40" s="104"/>
      <c r="D40" s="104"/>
      <c r="E40" s="104"/>
      <c r="F40" s="104"/>
    </row>
    <row r="41" spans="2:6" ht="11.25">
      <c r="B41" s="104"/>
      <c r="C41" s="104"/>
      <c r="D41" s="104"/>
      <c r="E41" s="104"/>
      <c r="F41" s="104"/>
    </row>
    <row r="42" spans="2:6" ht="11.25">
      <c r="B42" s="104"/>
      <c r="C42" s="104"/>
      <c r="D42" s="104"/>
      <c r="E42" s="104"/>
      <c r="F42" s="104"/>
    </row>
    <row r="43" spans="2:6" ht="11.25">
      <c r="B43" s="104"/>
      <c r="C43" s="104"/>
      <c r="D43" s="104"/>
      <c r="E43" s="104"/>
      <c r="F43" s="104"/>
    </row>
    <row r="44" spans="2:6" ht="11.25">
      <c r="B44" s="104"/>
      <c r="C44" s="104"/>
      <c r="D44" s="104"/>
      <c r="E44" s="104"/>
      <c r="F44" s="104"/>
    </row>
    <row r="45" spans="2:6" ht="11.25">
      <c r="B45" s="104"/>
      <c r="C45" s="104"/>
      <c r="D45" s="104"/>
      <c r="E45" s="104"/>
      <c r="F45" s="104"/>
    </row>
    <row r="46" spans="2:6" ht="11.25">
      <c r="B46" s="104"/>
      <c r="C46" s="104"/>
      <c r="D46" s="104"/>
      <c r="E46" s="104"/>
      <c r="F46" s="104"/>
    </row>
    <row r="47" spans="2:6" ht="11.25">
      <c r="B47" s="104"/>
      <c r="C47" s="104"/>
      <c r="D47" s="104"/>
      <c r="E47" s="104"/>
      <c r="F47" s="104"/>
    </row>
    <row r="48" spans="2:6" ht="11.25">
      <c r="B48" s="104"/>
      <c r="C48" s="104"/>
      <c r="D48" s="104"/>
      <c r="E48" s="104"/>
      <c r="F48" s="104"/>
    </row>
    <row r="49" spans="2:6" ht="11.25">
      <c r="B49" s="104"/>
      <c r="C49" s="104"/>
      <c r="D49" s="104"/>
      <c r="E49" s="104"/>
      <c r="F49" s="104"/>
    </row>
    <row r="50" spans="2:6" ht="11.25">
      <c r="B50" s="104"/>
      <c r="C50" s="104"/>
      <c r="D50" s="104"/>
      <c r="E50" s="104"/>
      <c r="F50" s="104"/>
    </row>
    <row r="51" spans="2:6" ht="11.25">
      <c r="B51" s="104"/>
      <c r="C51" s="104"/>
      <c r="D51" s="104"/>
      <c r="E51" s="104"/>
      <c r="F51" s="104"/>
    </row>
    <row r="52" spans="2:6" ht="11.25">
      <c r="B52" s="104"/>
      <c r="C52" s="104"/>
      <c r="D52" s="104"/>
      <c r="E52" s="104"/>
      <c r="F52" s="104"/>
    </row>
    <row r="53" spans="2:6" ht="11.25">
      <c r="B53" s="104"/>
      <c r="C53" s="104"/>
      <c r="D53" s="104"/>
      <c r="E53" s="104"/>
      <c r="F53" s="104"/>
    </row>
    <row r="54" spans="2:6" ht="11.25">
      <c r="B54" s="104"/>
      <c r="C54" s="104"/>
      <c r="D54" s="104"/>
      <c r="E54" s="104"/>
      <c r="F54" s="104"/>
    </row>
    <row r="55" spans="2:6" ht="11.25">
      <c r="B55" s="104"/>
      <c r="C55" s="104"/>
      <c r="D55" s="104"/>
      <c r="E55" s="104"/>
      <c r="F55" s="104"/>
    </row>
    <row r="56" spans="2:6" ht="11.25">
      <c r="B56" s="104"/>
      <c r="C56" s="104"/>
      <c r="D56" s="104"/>
      <c r="E56" s="104"/>
      <c r="F56" s="104"/>
    </row>
    <row r="57" spans="2:6" ht="11.25">
      <c r="B57" s="104"/>
      <c r="C57" s="104"/>
      <c r="D57" s="104"/>
      <c r="E57" s="104"/>
      <c r="F57" s="104"/>
    </row>
    <row r="58" spans="2:6" ht="11.25">
      <c r="B58" s="104"/>
      <c r="C58" s="104"/>
      <c r="D58" s="104"/>
      <c r="E58" s="104"/>
      <c r="F58" s="104"/>
    </row>
    <row r="59" spans="2:6" ht="11.25">
      <c r="B59" s="104"/>
      <c r="C59" s="104"/>
      <c r="D59" s="104"/>
      <c r="E59" s="104"/>
      <c r="F59" s="104"/>
    </row>
    <row r="60" spans="2:6" ht="11.25">
      <c r="B60" s="104"/>
      <c r="C60" s="104"/>
      <c r="D60" s="104"/>
      <c r="E60" s="104"/>
      <c r="F60" s="104"/>
    </row>
    <row r="61" spans="2:6" ht="11.25">
      <c r="B61" s="104"/>
      <c r="C61" s="104"/>
      <c r="D61" s="104"/>
      <c r="E61" s="104"/>
      <c r="F61" s="104"/>
    </row>
    <row r="62" spans="2:6" ht="11.25">
      <c r="B62" s="104"/>
      <c r="C62" s="104"/>
      <c r="D62" s="104"/>
      <c r="E62" s="104"/>
      <c r="F62" s="104"/>
    </row>
    <row r="63" spans="2:6" ht="11.25">
      <c r="B63" s="104"/>
      <c r="C63" s="104"/>
      <c r="D63" s="104"/>
      <c r="E63" s="104"/>
      <c r="F63" s="104"/>
    </row>
    <row r="64" spans="2:6" ht="11.25">
      <c r="B64" s="104"/>
      <c r="C64" s="104"/>
      <c r="D64" s="104"/>
      <c r="E64" s="104"/>
      <c r="F64" s="104"/>
    </row>
    <row r="65" spans="2:6" ht="11.25">
      <c r="B65" s="104"/>
      <c r="C65" s="104"/>
      <c r="D65" s="104"/>
      <c r="E65" s="104"/>
      <c r="F65" s="104"/>
    </row>
    <row r="66" spans="2:6" ht="11.25">
      <c r="B66" s="104"/>
      <c r="C66" s="104"/>
      <c r="D66" s="104"/>
      <c r="E66" s="104"/>
      <c r="F66" s="104"/>
    </row>
    <row r="67" spans="2:6" ht="11.25">
      <c r="B67" s="104"/>
      <c r="C67" s="104"/>
      <c r="D67" s="104"/>
      <c r="E67" s="104"/>
      <c r="F67" s="104"/>
    </row>
    <row r="68" spans="2:6" ht="11.25">
      <c r="B68" s="104"/>
      <c r="C68" s="104"/>
      <c r="D68" s="104"/>
      <c r="E68" s="104"/>
      <c r="F68" s="104"/>
    </row>
    <row r="69" spans="2:6" ht="11.25">
      <c r="B69" s="104"/>
      <c r="C69" s="104"/>
      <c r="D69" s="104"/>
      <c r="E69" s="104"/>
      <c r="F69" s="104"/>
    </row>
    <row r="70" spans="2:6" ht="11.25">
      <c r="B70" s="104"/>
      <c r="C70" s="104"/>
      <c r="D70" s="104"/>
      <c r="E70" s="104"/>
      <c r="F70" s="104"/>
    </row>
    <row r="71" spans="2:6" ht="11.25">
      <c r="B71" s="104"/>
      <c r="C71" s="104"/>
      <c r="D71" s="104"/>
      <c r="E71" s="104"/>
      <c r="F71" s="104"/>
    </row>
    <row r="72" spans="2:6" ht="11.25">
      <c r="B72" s="104"/>
      <c r="C72" s="104"/>
      <c r="D72" s="104"/>
      <c r="E72" s="104"/>
      <c r="F72" s="104"/>
    </row>
    <row r="73" spans="2:6" ht="11.25">
      <c r="B73" s="104"/>
      <c r="C73" s="104"/>
      <c r="D73" s="104"/>
      <c r="E73" s="104"/>
      <c r="F73" s="104"/>
    </row>
    <row r="74" spans="2:6" ht="11.25">
      <c r="B74" s="104"/>
      <c r="C74" s="104"/>
      <c r="D74" s="104"/>
      <c r="E74" s="104"/>
      <c r="F74" s="104"/>
    </row>
    <row r="75" spans="2:6" ht="11.25">
      <c r="B75" s="104"/>
      <c r="C75" s="104"/>
      <c r="D75" s="104"/>
      <c r="E75" s="104"/>
      <c r="F75" s="104"/>
    </row>
    <row r="76" spans="2:6" ht="11.25">
      <c r="B76" s="104"/>
      <c r="C76" s="104"/>
      <c r="D76" s="104"/>
      <c r="E76" s="104"/>
      <c r="F76" s="104"/>
    </row>
    <row r="77" spans="2:6" ht="11.25">
      <c r="B77" s="104"/>
      <c r="C77" s="104"/>
      <c r="D77" s="104"/>
      <c r="E77" s="104"/>
      <c r="F77" s="104"/>
    </row>
    <row r="78" spans="2:6" ht="11.25">
      <c r="B78" s="104"/>
      <c r="C78" s="104"/>
      <c r="D78" s="104"/>
      <c r="E78" s="104"/>
      <c r="F78" s="104"/>
    </row>
    <row r="79" spans="2:6" ht="11.25">
      <c r="B79" s="104"/>
      <c r="C79" s="104"/>
      <c r="D79" s="104"/>
      <c r="E79" s="104"/>
      <c r="F79" s="104"/>
    </row>
    <row r="80" spans="2:6" ht="11.25">
      <c r="B80" s="104"/>
      <c r="C80" s="104"/>
      <c r="D80" s="104"/>
      <c r="E80" s="104"/>
      <c r="F80" s="104"/>
    </row>
    <row r="81" spans="2:6" ht="11.25">
      <c r="B81" s="104"/>
      <c r="C81" s="104"/>
      <c r="D81" s="104"/>
      <c r="E81" s="104"/>
      <c r="F81" s="104"/>
    </row>
    <row r="82" spans="2:6" ht="11.25">
      <c r="B82" s="104"/>
      <c r="C82" s="104"/>
      <c r="D82" s="104"/>
      <c r="E82" s="104"/>
      <c r="F82" s="104"/>
    </row>
    <row r="83" spans="2:6" ht="11.25">
      <c r="B83" s="104"/>
      <c r="C83" s="104"/>
      <c r="D83" s="104"/>
      <c r="E83" s="104"/>
      <c r="F83" s="104"/>
    </row>
    <row r="84" spans="2:6" ht="11.25">
      <c r="B84" s="104"/>
      <c r="C84" s="104"/>
      <c r="D84" s="104"/>
      <c r="E84" s="104"/>
      <c r="F84" s="104"/>
    </row>
    <row r="85" spans="2:6" ht="11.25">
      <c r="B85" s="104"/>
      <c r="C85" s="104"/>
      <c r="D85" s="104"/>
      <c r="E85" s="104"/>
      <c r="F85" s="104"/>
    </row>
    <row r="86" spans="2:6" ht="11.25">
      <c r="B86" s="104"/>
      <c r="C86" s="104"/>
      <c r="D86" s="104"/>
      <c r="E86" s="104"/>
      <c r="F86" s="104"/>
    </row>
    <row r="87" spans="2:6" ht="11.25">
      <c r="B87" s="104"/>
      <c r="C87" s="104"/>
      <c r="D87" s="104"/>
      <c r="E87" s="104"/>
      <c r="F87" s="104"/>
    </row>
    <row r="88" spans="2:6" ht="11.25">
      <c r="B88" s="104"/>
      <c r="C88" s="104"/>
      <c r="D88" s="104"/>
      <c r="E88" s="104"/>
      <c r="F88" s="104"/>
    </row>
    <row r="89" spans="2:6" ht="11.25">
      <c r="B89" s="104"/>
      <c r="C89" s="104"/>
      <c r="D89" s="104"/>
      <c r="E89" s="104"/>
      <c r="F89" s="104"/>
    </row>
    <row r="90" spans="2:6" ht="11.25">
      <c r="B90" s="104"/>
      <c r="C90" s="104"/>
      <c r="D90" s="104"/>
      <c r="E90" s="104"/>
      <c r="F90" s="104"/>
    </row>
    <row r="91" spans="2:6" ht="11.25">
      <c r="B91" s="104"/>
      <c r="C91" s="104"/>
      <c r="D91" s="104"/>
      <c r="E91" s="104"/>
      <c r="F91" s="104"/>
    </row>
    <row r="92" spans="2:6" ht="11.25">
      <c r="B92" s="104"/>
      <c r="C92" s="104"/>
      <c r="D92" s="104"/>
      <c r="E92" s="104"/>
      <c r="F92" s="104"/>
    </row>
    <row r="93" spans="2:6" ht="11.25">
      <c r="B93" s="104"/>
      <c r="C93" s="104"/>
      <c r="D93" s="104"/>
      <c r="E93" s="104"/>
      <c r="F93" s="104"/>
    </row>
    <row r="94" spans="2:6" ht="11.25">
      <c r="B94" s="104"/>
      <c r="C94" s="104"/>
      <c r="D94" s="104"/>
      <c r="E94" s="104"/>
      <c r="F94" s="104"/>
    </row>
    <row r="95" spans="2:6" ht="11.25">
      <c r="B95" s="104"/>
      <c r="C95" s="104"/>
      <c r="D95" s="104"/>
      <c r="E95" s="104"/>
      <c r="F95" s="104"/>
    </row>
    <row r="96" spans="2:6" ht="11.25">
      <c r="B96" s="104"/>
      <c r="C96" s="104"/>
      <c r="D96" s="104"/>
      <c r="E96" s="104"/>
      <c r="F96" s="104"/>
    </row>
    <row r="97" spans="2:6" ht="11.25">
      <c r="B97" s="104"/>
      <c r="C97" s="104"/>
      <c r="D97" s="104"/>
      <c r="E97" s="104"/>
      <c r="F97" s="104"/>
    </row>
    <row r="98" spans="2:6" ht="11.25">
      <c r="B98" s="104"/>
      <c r="C98" s="104"/>
      <c r="D98" s="104"/>
      <c r="E98" s="104"/>
      <c r="F98" s="104"/>
    </row>
    <row r="99" spans="2:6" ht="11.25">
      <c r="B99" s="104"/>
      <c r="C99" s="104"/>
      <c r="D99" s="104"/>
      <c r="E99" s="104"/>
      <c r="F99" s="104"/>
    </row>
    <row r="100" spans="2:6" ht="11.25">
      <c r="B100" s="104"/>
      <c r="C100" s="104"/>
      <c r="D100" s="104"/>
      <c r="E100" s="104"/>
      <c r="F100" s="104"/>
    </row>
    <row r="101" spans="2:6" ht="11.25">
      <c r="B101" s="104"/>
      <c r="C101" s="104"/>
      <c r="D101" s="104"/>
      <c r="E101" s="104"/>
      <c r="F101" s="104"/>
    </row>
    <row r="102" spans="2:6" ht="11.25">
      <c r="B102" s="104"/>
      <c r="C102" s="104"/>
      <c r="D102" s="104"/>
      <c r="E102" s="104"/>
      <c r="F102" s="104"/>
    </row>
    <row r="103" spans="2:6" ht="11.25">
      <c r="B103" s="104"/>
      <c r="C103" s="104"/>
      <c r="D103" s="104"/>
      <c r="E103" s="104"/>
      <c r="F103" s="104"/>
    </row>
    <row r="104" spans="2:6" ht="11.25">
      <c r="B104" s="104"/>
      <c r="C104" s="104"/>
      <c r="D104" s="104"/>
      <c r="E104" s="104"/>
      <c r="F104" s="104"/>
    </row>
    <row r="105" spans="2:6" ht="11.25">
      <c r="B105" s="104"/>
      <c r="C105" s="104"/>
      <c r="D105" s="104"/>
      <c r="E105" s="104"/>
      <c r="F105" s="104"/>
    </row>
    <row r="106" spans="2:6" ht="11.25">
      <c r="B106" s="104"/>
      <c r="C106" s="104"/>
      <c r="D106" s="104"/>
      <c r="E106" s="104"/>
      <c r="F106" s="104"/>
    </row>
    <row r="107" spans="2:6" ht="11.25">
      <c r="B107" s="104"/>
      <c r="C107" s="104"/>
      <c r="D107" s="104"/>
      <c r="E107" s="104"/>
      <c r="F107" s="104"/>
    </row>
    <row r="108" spans="2:6" ht="11.25">
      <c r="B108" s="104"/>
      <c r="C108" s="104"/>
      <c r="D108" s="104"/>
      <c r="E108" s="104"/>
      <c r="F108" s="104"/>
    </row>
    <row r="109" spans="2:6" ht="11.25">
      <c r="B109" s="104"/>
      <c r="C109" s="104"/>
      <c r="D109" s="104"/>
      <c r="E109" s="104"/>
      <c r="F109" s="104"/>
    </row>
    <row r="110" spans="2:6" ht="11.25">
      <c r="B110" s="104"/>
      <c r="C110" s="104"/>
      <c r="D110" s="104"/>
      <c r="E110" s="104"/>
      <c r="F110" s="104"/>
    </row>
    <row r="111" spans="2:6" ht="11.25">
      <c r="B111" s="104"/>
      <c r="C111" s="104"/>
      <c r="D111" s="104"/>
      <c r="E111" s="104"/>
      <c r="F111" s="104"/>
    </row>
    <row r="112" spans="2:6" ht="11.25">
      <c r="B112" s="104"/>
      <c r="C112" s="104"/>
      <c r="D112" s="104"/>
      <c r="E112" s="104"/>
      <c r="F112" s="104"/>
    </row>
    <row r="113" spans="2:6" ht="11.25">
      <c r="B113" s="104"/>
      <c r="C113" s="104"/>
      <c r="D113" s="104"/>
      <c r="E113" s="104"/>
      <c r="F113" s="104"/>
    </row>
    <row r="114" spans="2:6" ht="11.25">
      <c r="B114" s="104"/>
      <c r="C114" s="104"/>
      <c r="D114" s="104"/>
      <c r="E114" s="104"/>
      <c r="F114" s="104"/>
    </row>
    <row r="115" spans="2:6" ht="11.25">
      <c r="B115" s="104"/>
      <c r="C115" s="104"/>
      <c r="D115" s="104"/>
      <c r="E115" s="104"/>
      <c r="F115" s="104"/>
    </row>
    <row r="116" spans="2:6" ht="11.25">
      <c r="B116" s="104"/>
      <c r="C116" s="104"/>
      <c r="D116" s="104"/>
      <c r="E116" s="104"/>
      <c r="F116" s="104"/>
    </row>
    <row r="117" spans="2:6" ht="11.25">
      <c r="B117" s="104"/>
      <c r="C117" s="104"/>
      <c r="D117" s="104"/>
      <c r="E117" s="104"/>
      <c r="F117" s="104"/>
    </row>
    <row r="118" spans="2:6" ht="11.25">
      <c r="B118" s="104"/>
      <c r="C118" s="104"/>
      <c r="D118" s="104"/>
      <c r="E118" s="104"/>
      <c r="F118" s="104"/>
    </row>
    <row r="119" spans="2:6" ht="11.25">
      <c r="B119" s="104"/>
      <c r="C119" s="104"/>
      <c r="D119" s="104"/>
      <c r="E119" s="104"/>
      <c r="F119" s="104"/>
    </row>
    <row r="120" spans="2:6" ht="11.25">
      <c r="B120" s="104"/>
      <c r="C120" s="104"/>
      <c r="D120" s="104"/>
      <c r="E120" s="104"/>
      <c r="F120" s="104"/>
    </row>
    <row r="121" spans="2:6" ht="11.25">
      <c r="B121" s="104"/>
      <c r="C121" s="104"/>
      <c r="D121" s="104"/>
      <c r="E121" s="104"/>
      <c r="F121" s="104"/>
    </row>
    <row r="122" spans="2:6" ht="11.25">
      <c r="B122" s="104"/>
      <c r="C122" s="104"/>
      <c r="D122" s="104"/>
      <c r="E122" s="104"/>
      <c r="F122" s="104"/>
    </row>
    <row r="123" spans="2:6" ht="11.25">
      <c r="B123" s="104"/>
      <c r="C123" s="104"/>
      <c r="D123" s="104"/>
      <c r="E123" s="104"/>
      <c r="F123" s="104"/>
    </row>
    <row r="124" spans="2:6" ht="11.25">
      <c r="B124" s="104"/>
      <c r="C124" s="104"/>
      <c r="D124" s="104"/>
      <c r="E124" s="104"/>
      <c r="F124" s="104"/>
    </row>
    <row r="125" spans="2:6" ht="11.25">
      <c r="B125" s="104"/>
      <c r="C125" s="104"/>
      <c r="D125" s="104"/>
      <c r="E125" s="104"/>
      <c r="F125" s="104"/>
    </row>
    <row r="126" spans="2:6" ht="11.25">
      <c r="B126" s="104"/>
      <c r="C126" s="104"/>
      <c r="D126" s="104"/>
      <c r="E126" s="104"/>
      <c r="F126" s="104"/>
    </row>
    <row r="127" spans="2:6" ht="11.25">
      <c r="B127" s="104"/>
      <c r="C127" s="104"/>
      <c r="D127" s="104"/>
      <c r="E127" s="104"/>
      <c r="F127" s="104"/>
    </row>
    <row r="128" spans="2:6" ht="11.25">
      <c r="B128" s="104"/>
      <c r="C128" s="104"/>
      <c r="D128" s="104"/>
      <c r="E128" s="104"/>
      <c r="F128" s="104"/>
    </row>
    <row r="129" spans="2:6" ht="11.25">
      <c r="B129" s="104"/>
      <c r="C129" s="104"/>
      <c r="D129" s="104"/>
      <c r="E129" s="104"/>
      <c r="F129" s="104"/>
    </row>
    <row r="130" spans="2:6" ht="11.25">
      <c r="B130" s="104"/>
      <c r="C130" s="104"/>
      <c r="D130" s="104"/>
      <c r="E130" s="104"/>
      <c r="F130" s="104"/>
    </row>
    <row r="131" spans="2:6" ht="11.25">
      <c r="B131" s="104"/>
      <c r="C131" s="104"/>
      <c r="D131" s="104"/>
      <c r="E131" s="104"/>
      <c r="F131" s="104"/>
    </row>
    <row r="132" spans="2:6" ht="11.25">
      <c r="B132" s="104"/>
      <c r="C132" s="104"/>
      <c r="D132" s="104"/>
      <c r="E132" s="104"/>
      <c r="F132" s="104"/>
    </row>
    <row r="133" spans="2:6" ht="11.25">
      <c r="B133" s="104"/>
      <c r="C133" s="104"/>
      <c r="D133" s="104"/>
      <c r="E133" s="104"/>
      <c r="F133" s="104"/>
    </row>
    <row r="134" spans="2:6" ht="11.25">
      <c r="B134" s="104"/>
      <c r="C134" s="104"/>
      <c r="D134" s="104"/>
      <c r="E134" s="104"/>
      <c r="F134" s="104"/>
    </row>
    <row r="135" spans="2:6" ht="11.25">
      <c r="B135" s="104"/>
      <c r="C135" s="104"/>
      <c r="D135" s="104"/>
      <c r="E135" s="104"/>
      <c r="F135" s="104"/>
    </row>
    <row r="136" spans="2:6" ht="11.25">
      <c r="B136" s="104"/>
      <c r="C136" s="104"/>
      <c r="D136" s="104"/>
      <c r="E136" s="104"/>
      <c r="F136" s="104"/>
    </row>
    <row r="137" spans="2:6" ht="11.25">
      <c r="B137" s="104"/>
      <c r="C137" s="104"/>
      <c r="D137" s="104"/>
      <c r="E137" s="104"/>
      <c r="F137" s="104"/>
    </row>
    <row r="138" spans="2:6" ht="11.25">
      <c r="B138" s="104"/>
      <c r="C138" s="104"/>
      <c r="D138" s="104"/>
      <c r="E138" s="104"/>
      <c r="F138" s="104"/>
    </row>
    <row r="139" spans="2:6" ht="11.25">
      <c r="B139" s="104"/>
      <c r="C139" s="104"/>
      <c r="D139" s="104"/>
      <c r="E139" s="104"/>
      <c r="F139" s="104"/>
    </row>
    <row r="140" spans="2:6" ht="11.25">
      <c r="B140" s="104"/>
      <c r="C140" s="104"/>
      <c r="D140" s="104"/>
      <c r="E140" s="104"/>
      <c r="F140" s="104"/>
    </row>
    <row r="141" spans="2:6" ht="11.25">
      <c r="B141" s="104"/>
      <c r="C141" s="104"/>
      <c r="D141" s="104"/>
      <c r="E141" s="104"/>
      <c r="F141" s="104"/>
    </row>
    <row r="142" spans="2:6" ht="11.25">
      <c r="B142" s="104"/>
      <c r="C142" s="104"/>
      <c r="D142" s="104"/>
      <c r="E142" s="104"/>
      <c r="F142" s="104"/>
    </row>
    <row r="143" spans="2:6" ht="11.25">
      <c r="B143" s="104"/>
      <c r="C143" s="104"/>
      <c r="D143" s="104"/>
      <c r="E143" s="104"/>
      <c r="F143" s="104"/>
    </row>
    <row r="144" spans="2:6" ht="11.25">
      <c r="B144" s="104"/>
      <c r="C144" s="104"/>
      <c r="D144" s="104"/>
      <c r="E144" s="104"/>
      <c r="F144" s="104"/>
    </row>
    <row r="145" spans="2:6" ht="11.25">
      <c r="B145" s="104"/>
      <c r="C145" s="104"/>
      <c r="D145" s="104"/>
      <c r="E145" s="104"/>
      <c r="F145" s="104"/>
    </row>
    <row r="146" spans="2:6" ht="11.25">
      <c r="B146" s="104"/>
      <c r="C146" s="104"/>
      <c r="D146" s="104"/>
      <c r="E146" s="104"/>
      <c r="F146" s="104"/>
    </row>
    <row r="147" spans="2:6" ht="11.25">
      <c r="B147" s="104"/>
      <c r="C147" s="104"/>
      <c r="D147" s="104"/>
      <c r="E147" s="104"/>
      <c r="F147" s="104"/>
    </row>
    <row r="148" spans="2:6" ht="11.25">
      <c r="B148" s="104"/>
      <c r="C148" s="104"/>
      <c r="D148" s="104"/>
      <c r="E148" s="104"/>
      <c r="F148" s="104"/>
    </row>
    <row r="149" spans="2:6" ht="11.25">
      <c r="B149" s="104"/>
      <c r="C149" s="104"/>
      <c r="D149" s="104"/>
      <c r="E149" s="104"/>
      <c r="F149" s="104"/>
    </row>
    <row r="150" spans="2:6" ht="11.25">
      <c r="B150" s="104"/>
      <c r="C150" s="104"/>
      <c r="D150" s="104"/>
      <c r="E150" s="104"/>
      <c r="F150" s="104"/>
    </row>
    <row r="151" spans="2:6" ht="11.25">
      <c r="B151" s="104"/>
      <c r="C151" s="104"/>
      <c r="D151" s="104"/>
      <c r="E151" s="104"/>
      <c r="F151" s="104"/>
    </row>
    <row r="152" spans="2:6" ht="11.25">
      <c r="B152" s="104"/>
      <c r="C152" s="104"/>
      <c r="D152" s="104"/>
      <c r="E152" s="104"/>
      <c r="F152" s="104"/>
    </row>
    <row r="153" spans="2:6" ht="11.25">
      <c r="B153" s="104"/>
      <c r="C153" s="104"/>
      <c r="D153" s="104"/>
      <c r="E153" s="104"/>
      <c r="F153" s="104"/>
    </row>
    <row r="154" spans="2:6" ht="11.25">
      <c r="B154" s="104"/>
      <c r="C154" s="104"/>
      <c r="D154" s="104"/>
      <c r="E154" s="104"/>
      <c r="F154" s="104"/>
    </row>
    <row r="155" spans="2:6" ht="11.25">
      <c r="B155" s="104"/>
      <c r="C155" s="104"/>
      <c r="D155" s="104"/>
      <c r="E155" s="104"/>
      <c r="F155" s="104"/>
    </row>
    <row r="156" spans="2:6" ht="11.25">
      <c r="B156" s="104"/>
      <c r="C156" s="104"/>
      <c r="D156" s="104"/>
      <c r="E156" s="104"/>
      <c r="F156" s="104"/>
    </row>
    <row r="157" spans="2:6" ht="11.25">
      <c r="B157" s="104"/>
      <c r="C157" s="104"/>
      <c r="D157" s="104"/>
      <c r="E157" s="104"/>
      <c r="F157" s="104"/>
    </row>
    <row r="158" spans="2:6" ht="11.25">
      <c r="B158" s="104"/>
      <c r="C158" s="104"/>
      <c r="D158" s="104"/>
      <c r="E158" s="104"/>
      <c r="F158" s="104"/>
    </row>
    <row r="159" spans="2:6" ht="11.25">
      <c r="B159" s="104"/>
      <c r="C159" s="104"/>
      <c r="D159" s="104"/>
      <c r="E159" s="104"/>
      <c r="F159" s="104"/>
    </row>
    <row r="160" spans="2:6" ht="11.25">
      <c r="B160" s="104"/>
      <c r="C160" s="104"/>
      <c r="D160" s="104"/>
      <c r="E160" s="104"/>
      <c r="F160" s="104"/>
    </row>
    <row r="161" spans="2:6" ht="11.25">
      <c r="B161" s="104"/>
      <c r="C161" s="104"/>
      <c r="D161" s="104"/>
      <c r="E161" s="104"/>
      <c r="F161" s="104"/>
    </row>
    <row r="162" spans="2:6" ht="11.25">
      <c r="B162" s="104"/>
      <c r="C162" s="104"/>
      <c r="D162" s="104"/>
      <c r="E162" s="104"/>
      <c r="F162" s="104"/>
    </row>
    <row r="163" spans="2:6" ht="11.25">
      <c r="B163" s="104"/>
      <c r="C163" s="104"/>
      <c r="D163" s="104"/>
      <c r="E163" s="104"/>
      <c r="F163" s="104"/>
    </row>
    <row r="164" spans="2:6" ht="11.25">
      <c r="B164" s="104"/>
      <c r="C164" s="104"/>
      <c r="D164" s="104"/>
      <c r="E164" s="104"/>
      <c r="F164" s="104"/>
    </row>
    <row r="165" spans="2:6" ht="11.25">
      <c r="B165" s="104"/>
      <c r="C165" s="104"/>
      <c r="D165" s="104"/>
      <c r="E165" s="104"/>
      <c r="F165" s="104"/>
    </row>
    <row r="166" spans="2:6" ht="11.25">
      <c r="B166" s="104"/>
      <c r="C166" s="104"/>
      <c r="D166" s="104"/>
      <c r="E166" s="104"/>
      <c r="F166" s="104"/>
    </row>
    <row r="167" spans="2:6" ht="11.25">
      <c r="B167" s="104"/>
      <c r="C167" s="104"/>
      <c r="D167" s="104"/>
      <c r="E167" s="104"/>
      <c r="F167" s="104"/>
    </row>
    <row r="168" spans="2:6" ht="11.25">
      <c r="B168" s="104"/>
      <c r="C168" s="104"/>
      <c r="D168" s="104"/>
      <c r="E168" s="104"/>
      <c r="F168" s="104"/>
    </row>
    <row r="169" spans="2:6" ht="11.25">
      <c r="B169" s="104"/>
      <c r="C169" s="104"/>
      <c r="D169" s="104"/>
      <c r="E169" s="104"/>
      <c r="F169" s="104"/>
    </row>
    <row r="170" spans="2:6" ht="11.25">
      <c r="B170" s="104"/>
      <c r="C170" s="104"/>
      <c r="D170" s="104"/>
      <c r="E170" s="104"/>
      <c r="F170" s="104"/>
    </row>
    <row r="171" spans="2:6" ht="11.25">
      <c r="B171" s="104"/>
      <c r="C171" s="104"/>
      <c r="D171" s="104"/>
      <c r="E171" s="104"/>
      <c r="F171" s="104"/>
    </row>
    <row r="172" spans="2:6" ht="11.25">
      <c r="B172" s="104"/>
      <c r="C172" s="104"/>
      <c r="D172" s="104"/>
      <c r="E172" s="104"/>
      <c r="F172" s="104"/>
    </row>
    <row r="173" spans="2:6" ht="11.25">
      <c r="B173" s="104"/>
      <c r="C173" s="104"/>
      <c r="D173" s="104"/>
      <c r="E173" s="104"/>
      <c r="F173" s="104"/>
    </row>
    <row r="174" spans="2:6" ht="11.25">
      <c r="B174" s="104"/>
      <c r="C174" s="104"/>
      <c r="D174" s="104"/>
      <c r="E174" s="104"/>
      <c r="F174" s="104"/>
    </row>
    <row r="175" spans="2:6" ht="11.25">
      <c r="B175" s="104"/>
      <c r="C175" s="104"/>
      <c r="D175" s="104"/>
      <c r="E175" s="104"/>
      <c r="F175" s="104"/>
    </row>
    <row r="176" spans="2:6" ht="11.25">
      <c r="B176" s="104"/>
      <c r="C176" s="104"/>
      <c r="D176" s="104"/>
      <c r="E176" s="104"/>
      <c r="F176" s="104"/>
    </row>
    <row r="177" spans="2:6" ht="11.25">
      <c r="B177" s="104"/>
      <c r="C177" s="104"/>
      <c r="D177" s="104"/>
      <c r="E177" s="104"/>
      <c r="F177" s="104"/>
    </row>
    <row r="178" spans="2:6" ht="11.25">
      <c r="B178" s="104"/>
      <c r="C178" s="104"/>
      <c r="D178" s="104"/>
      <c r="E178" s="104"/>
      <c r="F178" s="104"/>
    </row>
    <row r="179" spans="2:6" ht="11.25">
      <c r="B179" s="104"/>
      <c r="C179" s="104"/>
      <c r="D179" s="104"/>
      <c r="E179" s="104"/>
      <c r="F179" s="104"/>
    </row>
    <row r="180" spans="2:6" ht="11.25">
      <c r="B180" s="104"/>
      <c r="C180" s="104"/>
      <c r="D180" s="104"/>
      <c r="E180" s="104"/>
      <c r="F180" s="104"/>
    </row>
    <row r="181" spans="2:6" ht="11.25">
      <c r="B181" s="104"/>
      <c r="C181" s="104"/>
      <c r="D181" s="104"/>
      <c r="E181" s="104"/>
      <c r="F181" s="104"/>
    </row>
    <row r="182" spans="2:6" ht="11.25">
      <c r="B182" s="104"/>
      <c r="C182" s="104"/>
      <c r="D182" s="104"/>
      <c r="E182" s="104"/>
      <c r="F182" s="104"/>
    </row>
    <row r="183" spans="2:6" ht="11.25">
      <c r="B183" s="104"/>
      <c r="C183" s="104"/>
      <c r="D183" s="104"/>
      <c r="E183" s="104"/>
      <c r="F183" s="104"/>
    </row>
    <row r="184" spans="2:6" ht="11.25">
      <c r="B184" s="104"/>
      <c r="C184" s="104"/>
      <c r="D184" s="104"/>
      <c r="E184" s="104"/>
      <c r="F184" s="104"/>
    </row>
    <row r="185" spans="2:6" ht="11.25">
      <c r="B185" s="104"/>
      <c r="C185" s="104"/>
      <c r="D185" s="104"/>
      <c r="E185" s="104"/>
      <c r="F185" s="104"/>
    </row>
    <row r="186" spans="2:6" ht="11.25">
      <c r="B186" s="104"/>
      <c r="C186" s="104"/>
      <c r="D186" s="104"/>
      <c r="E186" s="104"/>
      <c r="F186" s="104"/>
    </row>
    <row r="187" spans="2:6" ht="11.25">
      <c r="B187" s="104"/>
      <c r="C187" s="104"/>
      <c r="D187" s="104"/>
      <c r="E187" s="104"/>
      <c r="F187" s="104"/>
    </row>
    <row r="188" spans="2:6" ht="11.25">
      <c r="B188" s="104"/>
      <c r="C188" s="104"/>
      <c r="D188" s="104"/>
      <c r="E188" s="104"/>
      <c r="F188" s="104"/>
    </row>
    <row r="189" spans="2:6" ht="11.25">
      <c r="B189" s="104"/>
      <c r="C189" s="104"/>
      <c r="D189" s="104"/>
      <c r="E189" s="104"/>
      <c r="F189" s="104"/>
    </row>
    <row r="190" spans="2:6" ht="11.25">
      <c r="B190" s="104"/>
      <c r="C190" s="104"/>
      <c r="D190" s="104"/>
      <c r="E190" s="104"/>
      <c r="F190" s="104"/>
    </row>
    <row r="191" spans="2:6" ht="11.25">
      <c r="B191" s="104"/>
      <c r="C191" s="104"/>
      <c r="D191" s="104"/>
      <c r="E191" s="104"/>
      <c r="F191" s="104"/>
    </row>
    <row r="192" spans="2:6" ht="11.25">
      <c r="B192" s="104"/>
      <c r="C192" s="104"/>
      <c r="D192" s="104"/>
      <c r="E192" s="104"/>
      <c r="F192" s="104"/>
    </row>
    <row r="193" spans="2:6" ht="11.25">
      <c r="B193" s="104"/>
      <c r="C193" s="104"/>
      <c r="D193" s="104"/>
      <c r="E193" s="104"/>
      <c r="F193" s="104"/>
    </row>
    <row r="194" spans="2:6" ht="11.25">
      <c r="B194" s="104"/>
      <c r="C194" s="104"/>
      <c r="D194" s="104"/>
      <c r="E194" s="104"/>
      <c r="F194" s="104"/>
    </row>
    <row r="195" spans="2:6" ht="11.25">
      <c r="B195" s="104"/>
      <c r="C195" s="104"/>
      <c r="D195" s="104"/>
      <c r="E195" s="104"/>
      <c r="F195" s="104"/>
    </row>
    <row r="196" spans="2:6" ht="11.25">
      <c r="B196" s="104"/>
      <c r="C196" s="104"/>
      <c r="D196" s="104"/>
      <c r="E196" s="104"/>
      <c r="F196" s="104"/>
    </row>
    <row r="197" spans="2:6" ht="11.25">
      <c r="B197" s="104"/>
      <c r="C197" s="104"/>
      <c r="D197" s="104"/>
      <c r="E197" s="104"/>
      <c r="F197" s="104"/>
    </row>
    <row r="198" spans="2:6" ht="11.25">
      <c r="B198" s="104"/>
      <c r="C198" s="104"/>
      <c r="D198" s="104"/>
      <c r="E198" s="104"/>
      <c r="F198" s="104"/>
    </row>
    <row r="199" spans="2:6" ht="11.25">
      <c r="B199" s="104"/>
      <c r="C199" s="104"/>
      <c r="D199" s="104"/>
      <c r="E199" s="104"/>
      <c r="F199" s="104"/>
    </row>
    <row r="200" spans="2:6" ht="11.25">
      <c r="B200" s="104"/>
      <c r="C200" s="104"/>
      <c r="D200" s="104"/>
      <c r="E200" s="104"/>
      <c r="F200" s="104"/>
    </row>
    <row r="201" spans="2:6" ht="11.25">
      <c r="B201" s="104"/>
      <c r="C201" s="104"/>
      <c r="D201" s="104"/>
      <c r="E201" s="104"/>
      <c r="F201" s="104"/>
    </row>
    <row r="202" spans="2:6" ht="11.25">
      <c r="B202" s="104"/>
      <c r="C202" s="104"/>
      <c r="D202" s="104"/>
      <c r="E202" s="104"/>
      <c r="F202" s="104"/>
    </row>
    <row r="203" spans="2:6" ht="11.25">
      <c r="B203" s="104"/>
      <c r="C203" s="104"/>
      <c r="D203" s="104"/>
      <c r="E203" s="104"/>
      <c r="F203" s="104"/>
    </row>
    <row r="204" spans="2:6" ht="11.25">
      <c r="B204" s="104"/>
      <c r="C204" s="104"/>
      <c r="D204" s="104"/>
      <c r="E204" s="104"/>
      <c r="F204" s="104"/>
    </row>
    <row r="205" spans="2:6" ht="11.25">
      <c r="B205" s="104"/>
      <c r="C205" s="104"/>
      <c r="D205" s="104"/>
      <c r="E205" s="104"/>
      <c r="F205" s="104"/>
    </row>
    <row r="206" spans="2:6" ht="11.25">
      <c r="B206" s="104"/>
      <c r="C206" s="104"/>
      <c r="D206" s="104"/>
      <c r="E206" s="104"/>
      <c r="F206" s="104"/>
    </row>
    <row r="207" spans="2:6" ht="11.25">
      <c r="B207" s="104"/>
      <c r="C207" s="104"/>
      <c r="D207" s="104"/>
      <c r="E207" s="104"/>
      <c r="F207" s="104"/>
    </row>
    <row r="208" spans="2:6" ht="11.25">
      <c r="B208" s="104"/>
      <c r="C208" s="104"/>
      <c r="D208" s="104"/>
      <c r="E208" s="104"/>
      <c r="F208" s="104"/>
    </row>
    <row r="209" spans="2:6" ht="11.25">
      <c r="B209" s="104"/>
      <c r="C209" s="104"/>
      <c r="D209" s="104"/>
      <c r="E209" s="104"/>
      <c r="F209" s="104"/>
    </row>
    <row r="210" spans="2:6" ht="11.25">
      <c r="B210" s="104"/>
      <c r="C210" s="104"/>
      <c r="D210" s="104"/>
      <c r="E210" s="104"/>
      <c r="F210" s="104"/>
    </row>
    <row r="211" spans="2:6" ht="11.25">
      <c r="B211" s="104"/>
      <c r="C211" s="104"/>
      <c r="D211" s="104"/>
      <c r="E211" s="104"/>
      <c r="F211" s="104"/>
    </row>
    <row r="212" spans="2:6" ht="11.25">
      <c r="B212" s="104"/>
      <c r="C212" s="104"/>
      <c r="D212" s="104"/>
      <c r="E212" s="104"/>
      <c r="F212" s="104"/>
    </row>
    <row r="213" spans="2:6" ht="11.25">
      <c r="B213" s="104"/>
      <c r="C213" s="104"/>
      <c r="D213" s="104"/>
      <c r="E213" s="104"/>
      <c r="F213" s="104"/>
    </row>
    <row r="214" spans="2:6" ht="11.25">
      <c r="B214" s="104"/>
      <c r="C214" s="104"/>
      <c r="D214" s="104"/>
      <c r="E214" s="104"/>
      <c r="F214" s="104"/>
    </row>
    <row r="215" spans="2:6" ht="11.25">
      <c r="B215" s="104"/>
      <c r="C215" s="104"/>
      <c r="D215" s="104"/>
      <c r="E215" s="104"/>
      <c r="F215" s="104"/>
    </row>
    <row r="216" spans="2:6" ht="11.25">
      <c r="B216" s="104"/>
      <c r="C216" s="104"/>
      <c r="D216" s="104"/>
      <c r="E216" s="104"/>
      <c r="F216" s="104"/>
    </row>
    <row r="217" spans="2:6" ht="11.25">
      <c r="B217" s="104"/>
      <c r="C217" s="104"/>
      <c r="D217" s="104"/>
      <c r="E217" s="104"/>
      <c r="F217" s="104"/>
    </row>
    <row r="218" spans="2:6" ht="11.25">
      <c r="B218" s="104"/>
      <c r="C218" s="104"/>
      <c r="D218" s="104"/>
      <c r="E218" s="104"/>
      <c r="F218" s="104"/>
    </row>
    <row r="219" spans="2:6" ht="11.25">
      <c r="B219" s="104"/>
      <c r="C219" s="104"/>
      <c r="D219" s="104"/>
      <c r="E219" s="104"/>
      <c r="F219" s="104"/>
    </row>
    <row r="220" spans="2:6" ht="11.25">
      <c r="B220" s="104"/>
      <c r="C220" s="104"/>
      <c r="D220" s="104"/>
      <c r="E220" s="104"/>
      <c r="F220" s="104"/>
    </row>
    <row r="221" spans="2:6" ht="11.25">
      <c r="B221" s="104"/>
      <c r="C221" s="104"/>
      <c r="D221" s="104"/>
      <c r="E221" s="104"/>
      <c r="F221" s="104"/>
    </row>
    <row r="222" spans="2:6" ht="11.25">
      <c r="B222" s="104"/>
      <c r="C222" s="104"/>
      <c r="D222" s="104"/>
      <c r="E222" s="104"/>
      <c r="F222" s="104"/>
    </row>
    <row r="223" spans="2:6" ht="11.25">
      <c r="B223" s="104"/>
      <c r="C223" s="104"/>
      <c r="D223" s="104"/>
      <c r="E223" s="104"/>
      <c r="F223" s="104"/>
    </row>
    <row r="224" spans="2:6" ht="11.25">
      <c r="B224" s="104"/>
      <c r="C224" s="104"/>
      <c r="D224" s="104"/>
      <c r="E224" s="104"/>
      <c r="F224" s="104"/>
    </row>
    <row r="225" spans="2:6" ht="11.25">
      <c r="B225" s="104"/>
      <c r="C225" s="104"/>
      <c r="D225" s="104"/>
      <c r="E225" s="104"/>
      <c r="F225" s="104"/>
    </row>
    <row r="226" spans="2:6" ht="11.25">
      <c r="B226" s="104"/>
      <c r="C226" s="104"/>
      <c r="D226" s="104"/>
      <c r="E226" s="104"/>
      <c r="F226" s="104"/>
    </row>
    <row r="227" spans="2:6" ht="11.25">
      <c r="B227" s="104"/>
      <c r="C227" s="104"/>
      <c r="D227" s="104"/>
      <c r="E227" s="104"/>
      <c r="F227" s="104"/>
    </row>
    <row r="228" spans="2:6" ht="11.25">
      <c r="B228" s="104"/>
      <c r="C228" s="104"/>
      <c r="D228" s="104"/>
      <c r="E228" s="104"/>
      <c r="F228" s="104"/>
    </row>
    <row r="229" spans="2:6" ht="11.25">
      <c r="B229" s="104"/>
      <c r="C229" s="104"/>
      <c r="D229" s="104"/>
      <c r="E229" s="104"/>
      <c r="F229" s="104"/>
    </row>
    <row r="230" spans="2:6" ht="11.25">
      <c r="B230" s="104"/>
      <c r="C230" s="104"/>
      <c r="D230" s="104"/>
      <c r="E230" s="104"/>
      <c r="F230" s="104"/>
    </row>
    <row r="231" spans="2:6" ht="11.25">
      <c r="B231" s="104"/>
      <c r="C231" s="104"/>
      <c r="D231" s="104"/>
      <c r="E231" s="104"/>
      <c r="F231" s="104"/>
    </row>
    <row r="232" spans="2:6" ht="11.25">
      <c r="B232" s="104"/>
      <c r="C232" s="104"/>
      <c r="D232" s="104"/>
      <c r="E232" s="104"/>
      <c r="F232" s="104"/>
    </row>
    <row r="233" spans="2:6" ht="11.25">
      <c r="B233" s="104"/>
      <c r="C233" s="104"/>
      <c r="D233" s="104"/>
      <c r="E233" s="104"/>
      <c r="F233" s="104"/>
    </row>
    <row r="234" spans="2:6" ht="11.25">
      <c r="B234" s="104"/>
      <c r="C234" s="104"/>
      <c r="D234" s="104"/>
      <c r="E234" s="104"/>
      <c r="F234" s="104"/>
    </row>
    <row r="235" spans="2:6" ht="11.25">
      <c r="B235" s="104"/>
      <c r="C235" s="104"/>
      <c r="D235" s="104"/>
      <c r="E235" s="104"/>
      <c r="F235" s="104"/>
    </row>
    <row r="236" spans="2:6" ht="11.25">
      <c r="B236" s="104"/>
      <c r="C236" s="104"/>
      <c r="D236" s="104"/>
      <c r="E236" s="104"/>
      <c r="F236" s="104"/>
    </row>
    <row r="237" spans="2:6" ht="11.25">
      <c r="B237" s="104"/>
      <c r="C237" s="104"/>
      <c r="D237" s="104"/>
      <c r="E237" s="104"/>
      <c r="F237" s="104"/>
    </row>
    <row r="238" spans="2:6" ht="11.25">
      <c r="B238" s="104"/>
      <c r="C238" s="104"/>
      <c r="D238" s="104"/>
      <c r="E238" s="104"/>
      <c r="F238" s="104"/>
    </row>
    <row r="239" spans="2:6" ht="11.25">
      <c r="B239" s="104"/>
      <c r="C239" s="104"/>
      <c r="D239" s="104"/>
      <c r="E239" s="104"/>
      <c r="F239" s="104"/>
    </row>
    <row r="240" spans="2:6" ht="11.25">
      <c r="B240" s="104"/>
      <c r="C240" s="104"/>
      <c r="D240" s="104"/>
      <c r="E240" s="104"/>
      <c r="F240" s="104"/>
    </row>
    <row r="241" spans="2:6" ht="11.25">
      <c r="B241" s="104"/>
      <c r="C241" s="104"/>
      <c r="D241" s="104"/>
      <c r="E241" s="104"/>
      <c r="F241" s="104"/>
    </row>
    <row r="242" spans="2:6" ht="11.25">
      <c r="B242" s="104"/>
      <c r="C242" s="104"/>
      <c r="D242" s="104"/>
      <c r="E242" s="104"/>
      <c r="F242" s="104"/>
    </row>
    <row r="243" spans="2:6" ht="11.25">
      <c r="B243" s="104"/>
      <c r="C243" s="104"/>
      <c r="D243" s="104"/>
      <c r="E243" s="104"/>
      <c r="F243" s="104"/>
    </row>
    <row r="244" spans="2:6" ht="11.25">
      <c r="B244" s="104"/>
      <c r="C244" s="104"/>
      <c r="D244" s="104"/>
      <c r="E244" s="104"/>
      <c r="F244" s="104"/>
    </row>
    <row r="245" spans="2:6" ht="11.25">
      <c r="B245" s="104"/>
      <c r="C245" s="104"/>
      <c r="D245" s="104"/>
      <c r="E245" s="104"/>
      <c r="F245" s="104"/>
    </row>
    <row r="246" spans="2:6" ht="11.25">
      <c r="B246" s="104"/>
      <c r="C246" s="104"/>
      <c r="D246" s="104"/>
      <c r="E246" s="104"/>
      <c r="F246" s="104"/>
    </row>
    <row r="247" spans="2:6" ht="11.25">
      <c r="B247" s="104"/>
      <c r="C247" s="104"/>
      <c r="D247" s="104"/>
      <c r="E247" s="104"/>
      <c r="F247" s="104"/>
    </row>
    <row r="248" spans="2:6" ht="11.25">
      <c r="B248" s="104"/>
      <c r="C248" s="104"/>
      <c r="D248" s="104"/>
      <c r="E248" s="104"/>
      <c r="F248" s="104"/>
    </row>
    <row r="249" spans="2:6" ht="11.25">
      <c r="B249" s="104"/>
      <c r="C249" s="104"/>
      <c r="D249" s="104"/>
      <c r="E249" s="104"/>
      <c r="F249" s="104"/>
    </row>
    <row r="250" spans="2:6" ht="11.25">
      <c r="B250" s="104"/>
      <c r="C250" s="104"/>
      <c r="D250" s="104"/>
      <c r="E250" s="104"/>
      <c r="F250" s="104"/>
    </row>
    <row r="251" spans="2:6" ht="11.25">
      <c r="B251" s="104"/>
      <c r="C251" s="104"/>
      <c r="D251" s="104"/>
      <c r="E251" s="104"/>
      <c r="F251" s="104"/>
    </row>
    <row r="252" spans="2:6" ht="11.25">
      <c r="B252" s="104"/>
      <c r="C252" s="104"/>
      <c r="D252" s="104"/>
      <c r="E252" s="104"/>
      <c r="F252" s="104"/>
    </row>
    <row r="253" spans="2:6" ht="11.25">
      <c r="B253" s="104"/>
      <c r="C253" s="104"/>
      <c r="D253" s="104"/>
      <c r="E253" s="104"/>
      <c r="F253" s="104"/>
    </row>
    <row r="254" spans="2:6" ht="11.25">
      <c r="B254" s="104"/>
      <c r="C254" s="104"/>
      <c r="D254" s="104"/>
      <c r="E254" s="104"/>
      <c r="F254" s="104"/>
    </row>
    <row r="255" spans="2:6" ht="11.25">
      <c r="B255" s="104"/>
      <c r="C255" s="104"/>
      <c r="D255" s="104"/>
      <c r="E255" s="104"/>
      <c r="F255" s="104"/>
    </row>
    <row r="256" spans="2:6" ht="11.25">
      <c r="B256" s="104"/>
      <c r="C256" s="104"/>
      <c r="D256" s="104"/>
      <c r="E256" s="104"/>
      <c r="F256" s="104"/>
    </row>
    <row r="257" spans="2:6" ht="11.25">
      <c r="B257" s="104"/>
      <c r="C257" s="104"/>
      <c r="D257" s="104"/>
      <c r="E257" s="104"/>
      <c r="F257" s="104"/>
    </row>
    <row r="258" spans="2:6" ht="11.25">
      <c r="B258" s="104"/>
      <c r="C258" s="104"/>
      <c r="D258" s="104"/>
      <c r="E258" s="104"/>
      <c r="F258" s="104"/>
    </row>
    <row r="259" spans="2:6" ht="11.25">
      <c r="B259" s="104"/>
      <c r="C259" s="104"/>
      <c r="D259" s="104"/>
      <c r="E259" s="104"/>
      <c r="F259" s="104"/>
    </row>
    <row r="260" spans="2:6" ht="11.25">
      <c r="B260" s="104"/>
      <c r="C260" s="104"/>
      <c r="D260" s="104"/>
      <c r="E260" s="104"/>
      <c r="F260" s="104"/>
    </row>
    <row r="261" spans="2:6" ht="11.25">
      <c r="B261" s="104"/>
      <c r="C261" s="104"/>
      <c r="D261" s="104"/>
      <c r="E261" s="104"/>
      <c r="F261" s="104"/>
    </row>
    <row r="262" spans="2:6" ht="11.25">
      <c r="B262" s="104"/>
      <c r="C262" s="104"/>
      <c r="D262" s="104"/>
      <c r="E262" s="104"/>
      <c r="F262" s="104"/>
    </row>
    <row r="263" spans="2:6" ht="11.25">
      <c r="B263" s="104"/>
      <c r="C263" s="104"/>
      <c r="D263" s="104"/>
      <c r="E263" s="104"/>
      <c r="F263" s="104"/>
    </row>
    <row r="264" spans="2:6" ht="11.25">
      <c r="B264" s="104"/>
      <c r="C264" s="104"/>
      <c r="D264" s="104"/>
      <c r="E264" s="104"/>
      <c r="F264" s="104"/>
    </row>
    <row r="265" spans="2:6" ht="11.25">
      <c r="B265" s="104"/>
      <c r="C265" s="104"/>
      <c r="D265" s="104"/>
      <c r="E265" s="104"/>
      <c r="F265" s="104"/>
    </row>
    <row r="266" spans="2:6" ht="11.25">
      <c r="B266" s="104"/>
      <c r="C266" s="104"/>
      <c r="D266" s="104"/>
      <c r="E266" s="104"/>
      <c r="F266" s="104"/>
    </row>
    <row r="267" spans="2:6" ht="11.25">
      <c r="B267" s="104"/>
      <c r="C267" s="104"/>
      <c r="D267" s="104"/>
      <c r="E267" s="104"/>
      <c r="F267" s="104"/>
    </row>
    <row r="268" spans="2:6" ht="11.25">
      <c r="B268" s="104"/>
      <c r="C268" s="104"/>
      <c r="D268" s="104"/>
      <c r="E268" s="104"/>
      <c r="F268" s="104"/>
    </row>
    <row r="269" spans="2:6" ht="11.25">
      <c r="B269" s="104"/>
      <c r="C269" s="104"/>
      <c r="D269" s="104"/>
      <c r="E269" s="104"/>
      <c r="F269" s="104"/>
    </row>
    <row r="270" spans="2:6" ht="11.25">
      <c r="B270" s="104"/>
      <c r="C270" s="104"/>
      <c r="D270" s="104"/>
      <c r="E270" s="104"/>
      <c r="F270" s="104"/>
    </row>
    <row r="271" spans="2:6" ht="11.25">
      <c r="B271" s="104"/>
      <c r="C271" s="104"/>
      <c r="D271" s="104"/>
      <c r="E271" s="104"/>
      <c r="F271" s="104"/>
    </row>
    <row r="272" spans="2:6" ht="11.25">
      <c r="B272" s="104"/>
      <c r="C272" s="104"/>
      <c r="D272" s="104"/>
      <c r="E272" s="104"/>
      <c r="F272" s="104"/>
    </row>
    <row r="273" spans="2:6" ht="11.25">
      <c r="B273" s="104"/>
      <c r="C273" s="104"/>
      <c r="D273" s="104"/>
      <c r="E273" s="104"/>
      <c r="F273" s="104"/>
    </row>
    <row r="274" spans="2:6" ht="11.25">
      <c r="B274" s="104"/>
      <c r="C274" s="104"/>
      <c r="D274" s="104"/>
      <c r="E274" s="104"/>
      <c r="F274" s="104"/>
    </row>
    <row r="275" spans="2:6" ht="11.25">
      <c r="B275" s="104"/>
      <c r="C275" s="104"/>
      <c r="D275" s="104"/>
      <c r="E275" s="104"/>
      <c r="F275" s="104"/>
    </row>
    <row r="276" spans="2:6" ht="11.25">
      <c r="B276" s="104"/>
      <c r="C276" s="104"/>
      <c r="D276" s="104"/>
      <c r="E276" s="104"/>
      <c r="F276" s="104"/>
    </row>
    <row r="277" spans="2:6" ht="11.25">
      <c r="B277" s="104"/>
      <c r="C277" s="104"/>
      <c r="D277" s="104"/>
      <c r="E277" s="104"/>
      <c r="F277" s="104"/>
    </row>
    <row r="278" spans="2:6" ht="11.25">
      <c r="B278" s="104"/>
      <c r="C278" s="104"/>
      <c r="D278" s="104"/>
      <c r="E278" s="104"/>
      <c r="F278" s="104"/>
    </row>
    <row r="279" spans="2:6" ht="11.25">
      <c r="B279" s="104"/>
      <c r="C279" s="104"/>
      <c r="D279" s="104"/>
      <c r="E279" s="104"/>
      <c r="F279" s="104"/>
    </row>
    <row r="280" spans="2:6" ht="11.25">
      <c r="B280" s="104"/>
      <c r="C280" s="104"/>
      <c r="D280" s="104"/>
      <c r="E280" s="104"/>
      <c r="F280" s="104"/>
    </row>
    <row r="281" spans="2:6" ht="11.25">
      <c r="B281" s="104"/>
      <c r="C281" s="104"/>
      <c r="D281" s="104"/>
      <c r="E281" s="104"/>
      <c r="F281" s="104"/>
    </row>
    <row r="282" spans="2:6" ht="11.25">
      <c r="B282" s="104"/>
      <c r="C282" s="104"/>
      <c r="D282" s="104"/>
      <c r="E282" s="104"/>
      <c r="F282" s="104"/>
    </row>
    <row r="283" spans="2:6" ht="11.25">
      <c r="B283" s="104"/>
      <c r="C283" s="104"/>
      <c r="D283" s="104"/>
      <c r="E283" s="104"/>
      <c r="F283" s="104"/>
    </row>
    <row r="284" spans="2:6" ht="11.25">
      <c r="B284" s="104"/>
      <c r="C284" s="104"/>
      <c r="D284" s="104"/>
      <c r="E284" s="104"/>
      <c r="F284" s="104"/>
    </row>
    <row r="285" spans="2:6" ht="11.25">
      <c r="B285" s="104"/>
      <c r="C285" s="104"/>
      <c r="D285" s="104"/>
      <c r="E285" s="104"/>
      <c r="F285" s="104"/>
    </row>
    <row r="286" spans="2:6" ht="11.25">
      <c r="B286" s="104"/>
      <c r="C286" s="104"/>
      <c r="D286" s="104"/>
      <c r="E286" s="104"/>
      <c r="F286" s="104"/>
    </row>
    <row r="287" spans="2:6" ht="11.25">
      <c r="B287" s="104"/>
      <c r="C287" s="104"/>
      <c r="D287" s="104"/>
      <c r="E287" s="104"/>
      <c r="F287" s="104"/>
    </row>
    <row r="288" spans="2:6" ht="11.25">
      <c r="B288" s="104"/>
      <c r="C288" s="104"/>
      <c r="D288" s="104"/>
      <c r="E288" s="104"/>
      <c r="F288" s="104"/>
    </row>
    <row r="289" spans="2:6" ht="11.25">
      <c r="B289" s="104"/>
      <c r="C289" s="104"/>
      <c r="D289" s="104"/>
      <c r="E289" s="104"/>
      <c r="F289" s="104"/>
    </row>
    <row r="290" spans="2:6" ht="11.25">
      <c r="B290" s="104"/>
      <c r="C290" s="104"/>
      <c r="D290" s="104"/>
      <c r="E290" s="104"/>
      <c r="F290" s="104"/>
    </row>
    <row r="291" spans="2:6" ht="11.25">
      <c r="B291" s="104"/>
      <c r="C291" s="104"/>
      <c r="D291" s="104"/>
      <c r="E291" s="104"/>
      <c r="F291" s="104"/>
    </row>
    <row r="292" spans="2:6" ht="11.25">
      <c r="B292" s="104"/>
      <c r="C292" s="104"/>
      <c r="D292" s="104"/>
      <c r="E292" s="104"/>
      <c r="F292" s="104"/>
    </row>
    <row r="293" spans="2:6" ht="11.25">
      <c r="B293" s="104"/>
      <c r="C293" s="104"/>
      <c r="D293" s="104"/>
      <c r="E293" s="104"/>
      <c r="F293" s="104"/>
    </row>
    <row r="294" spans="2:6" ht="11.25">
      <c r="B294" s="104"/>
      <c r="C294" s="104"/>
      <c r="D294" s="104"/>
      <c r="E294" s="104"/>
      <c r="F294" s="104"/>
    </row>
    <row r="295" spans="2:6" ht="11.25">
      <c r="B295" s="104"/>
      <c r="C295" s="104"/>
      <c r="D295" s="104"/>
      <c r="E295" s="104"/>
      <c r="F295" s="104"/>
    </row>
    <row r="296" spans="2:6" ht="11.25">
      <c r="B296" s="104"/>
      <c r="C296" s="104"/>
      <c r="D296" s="104"/>
      <c r="E296" s="104"/>
      <c r="F296" s="104"/>
    </row>
    <row r="297" spans="2:6" ht="11.25">
      <c r="B297" s="104"/>
      <c r="C297" s="104"/>
      <c r="D297" s="104"/>
      <c r="E297" s="104"/>
      <c r="F297" s="104"/>
    </row>
    <row r="298" spans="2:6" ht="11.25">
      <c r="B298" s="104"/>
      <c r="C298" s="104"/>
      <c r="D298" s="104"/>
      <c r="E298" s="104"/>
      <c r="F298" s="104"/>
    </row>
    <row r="299" spans="2:6" ht="11.25">
      <c r="B299" s="104"/>
      <c r="C299" s="104"/>
      <c r="D299" s="104"/>
      <c r="E299" s="104"/>
      <c r="F299" s="104"/>
    </row>
    <row r="300" spans="2:6" ht="11.25">
      <c r="B300" s="104"/>
      <c r="C300" s="104"/>
      <c r="D300" s="104"/>
      <c r="E300" s="104"/>
      <c r="F300" s="104"/>
    </row>
    <row r="301" spans="2:6" ht="11.25">
      <c r="B301" s="104"/>
      <c r="C301" s="104"/>
      <c r="D301" s="104"/>
      <c r="E301" s="104"/>
      <c r="F301" s="104"/>
    </row>
    <row r="302" spans="2:6" ht="11.25">
      <c r="B302" s="104"/>
      <c r="C302" s="104"/>
      <c r="D302" s="104"/>
      <c r="E302" s="104"/>
      <c r="F302" s="104"/>
    </row>
    <row r="303" spans="2:6" ht="11.25">
      <c r="B303" s="104"/>
      <c r="C303" s="104"/>
      <c r="D303" s="104"/>
      <c r="E303" s="104"/>
      <c r="F303" s="104"/>
    </row>
    <row r="304" spans="2:6" ht="11.25">
      <c r="B304" s="104"/>
      <c r="C304" s="104"/>
      <c r="D304" s="104"/>
      <c r="E304" s="104"/>
      <c r="F304" s="104"/>
    </row>
    <row r="305" spans="2:6" ht="11.25">
      <c r="B305" s="104"/>
      <c r="C305" s="104"/>
      <c r="D305" s="104"/>
      <c r="E305" s="104"/>
      <c r="F305" s="104"/>
    </row>
    <row r="306" spans="2:6" ht="11.25">
      <c r="B306" s="104"/>
      <c r="C306" s="104"/>
      <c r="D306" s="104"/>
      <c r="E306" s="104"/>
      <c r="F306" s="104"/>
    </row>
    <row r="307" spans="2:6" ht="11.25">
      <c r="B307" s="104"/>
      <c r="C307" s="104"/>
      <c r="D307" s="104"/>
      <c r="E307" s="104"/>
      <c r="F307" s="104"/>
    </row>
    <row r="308" spans="2:6" ht="11.25">
      <c r="B308" s="104"/>
      <c r="C308" s="104"/>
      <c r="D308" s="104"/>
      <c r="E308" s="104"/>
      <c r="F308" s="104"/>
    </row>
    <row r="309" spans="2:6" ht="11.25">
      <c r="B309" s="104"/>
      <c r="C309" s="104"/>
      <c r="D309" s="104"/>
      <c r="E309" s="104"/>
      <c r="F309" s="104"/>
    </row>
    <row r="310" spans="2:6" ht="11.25">
      <c r="B310" s="104"/>
      <c r="C310" s="104"/>
      <c r="D310" s="104"/>
      <c r="E310" s="104"/>
      <c r="F310" s="104"/>
    </row>
    <row r="311" spans="2:6" ht="11.25">
      <c r="B311" s="104"/>
      <c r="C311" s="104"/>
      <c r="D311" s="104"/>
      <c r="E311" s="104"/>
      <c r="F311" s="104"/>
    </row>
    <row r="312" spans="2:6" ht="11.25">
      <c r="B312" s="104"/>
      <c r="C312" s="104"/>
      <c r="D312" s="104"/>
      <c r="E312" s="104"/>
      <c r="F312" s="104"/>
    </row>
    <row r="313" spans="2:6" ht="11.25">
      <c r="B313" s="104"/>
      <c r="C313" s="104"/>
      <c r="D313" s="104"/>
      <c r="E313" s="104"/>
      <c r="F313" s="104"/>
    </row>
    <row r="314" spans="2:6" ht="11.25">
      <c r="B314" s="104"/>
      <c r="C314" s="104"/>
      <c r="D314" s="104"/>
      <c r="E314" s="104"/>
      <c r="F314" s="104"/>
    </row>
    <row r="315" spans="2:6" ht="11.25">
      <c r="B315" s="104"/>
      <c r="C315" s="104"/>
      <c r="D315" s="104"/>
      <c r="E315" s="104"/>
      <c r="F315" s="104"/>
    </row>
    <row r="316" spans="2:6" ht="11.25">
      <c r="B316" s="104"/>
      <c r="C316" s="104"/>
      <c r="D316" s="104"/>
      <c r="E316" s="104"/>
      <c r="F316" s="104"/>
    </row>
    <row r="317" spans="2:6" ht="11.25">
      <c r="B317" s="104"/>
      <c r="C317" s="104"/>
      <c r="D317" s="104"/>
      <c r="E317" s="104"/>
      <c r="F317" s="104"/>
    </row>
    <row r="318" spans="2:6" ht="11.25">
      <c r="B318" s="104"/>
      <c r="C318" s="104"/>
      <c r="D318" s="104"/>
      <c r="E318" s="104"/>
      <c r="F318" s="104"/>
    </row>
    <row r="319" spans="2:6" ht="11.25">
      <c r="B319" s="104"/>
      <c r="C319" s="104"/>
      <c r="D319" s="104"/>
      <c r="E319" s="104"/>
      <c r="F319" s="104"/>
    </row>
  </sheetData>
  <sheetProtection/>
  <mergeCells count="13">
    <mergeCell ref="A2:T2"/>
    <mergeCell ref="A1:N1"/>
    <mergeCell ref="L5:M5"/>
    <mergeCell ref="A16:M16"/>
    <mergeCell ref="A4:A5"/>
    <mergeCell ref="B4:G4"/>
    <mergeCell ref="H4:M4"/>
    <mergeCell ref="B5:C5"/>
    <mergeCell ref="D5:E5"/>
    <mergeCell ref="F5:G5"/>
    <mergeCell ref="H5:I5"/>
    <mergeCell ref="J5:K5"/>
    <mergeCell ref="A15:M15"/>
  </mergeCells>
  <printOptions/>
  <pageMargins left="0.787401575" right="0.787401575" top="0.984251969" bottom="0.984251969" header="0.4921259845" footer="0.492125984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338"/>
  <sheetViews>
    <sheetView zoomScalePageLayoutView="0" workbookViewId="0" topLeftCell="A1">
      <selection activeCell="A1" sqref="A1:K1"/>
    </sheetView>
  </sheetViews>
  <sheetFormatPr defaultColWidth="13.33203125" defaultRowHeight="12.75"/>
  <cols>
    <col min="1" max="1" width="32.66015625" style="103" customWidth="1"/>
    <col min="2" max="2" width="14.16015625" style="103" customWidth="1"/>
    <col min="3" max="3" width="2.5" style="103" customWidth="1"/>
    <col min="4" max="4" width="13.66015625" style="104" customWidth="1"/>
    <col min="5" max="5" width="2.5" style="103" customWidth="1"/>
    <col min="6" max="6" width="9.83203125" style="103" customWidth="1"/>
    <col min="7" max="7" width="2.5" style="103" customWidth="1"/>
    <col min="8" max="8" width="9.83203125" style="103" customWidth="1"/>
    <col min="9" max="9" width="2.5" style="103" customWidth="1"/>
    <col min="10" max="10" width="9.83203125" style="103" customWidth="1"/>
    <col min="11" max="11" width="2.5" style="103" customWidth="1"/>
    <col min="12" max="12" width="2.66015625" style="103" customWidth="1"/>
    <col min="13" max="13" width="2.5" style="103" customWidth="1"/>
    <col min="14" max="14" width="13.33203125" style="103" customWidth="1"/>
    <col min="15" max="15" width="2.5" style="103" customWidth="1"/>
    <col min="16" max="16384" width="13.33203125" style="103" customWidth="1"/>
  </cols>
  <sheetData>
    <row r="1" spans="1:11" s="191" customFormat="1" ht="23.25" customHeight="1">
      <c r="A1" s="793" t="s">
        <v>189</v>
      </c>
      <c r="B1" s="793"/>
      <c r="C1" s="793"/>
      <c r="D1" s="793"/>
      <c r="E1" s="793"/>
      <c r="F1" s="793"/>
      <c r="G1" s="793"/>
      <c r="H1" s="793"/>
      <c r="I1" s="793"/>
      <c r="J1" s="793"/>
      <c r="K1" s="793"/>
    </row>
    <row r="2" spans="1:20" s="151" customFormat="1" ht="11.25">
      <c r="A2" s="797"/>
      <c r="B2" s="798"/>
      <c r="C2" s="798"/>
      <c r="D2" s="798"/>
      <c r="E2" s="798"/>
      <c r="F2" s="798"/>
      <c r="G2" s="798"/>
      <c r="H2" s="798"/>
      <c r="I2" s="798"/>
      <c r="J2" s="798"/>
      <c r="K2" s="798"/>
      <c r="L2" s="798"/>
      <c r="M2" s="798"/>
      <c r="N2" s="798"/>
      <c r="O2" s="798"/>
      <c r="P2" s="798"/>
      <c r="Q2" s="798"/>
      <c r="R2" s="798"/>
      <c r="S2" s="798"/>
      <c r="T2" s="798"/>
    </row>
    <row r="3" ht="11.25">
      <c r="K3" s="194" t="s">
        <v>158</v>
      </c>
    </row>
    <row r="4" spans="1:11" ht="41.25" customHeight="1">
      <c r="A4" s="804"/>
      <c r="B4" s="813" t="s">
        <v>190</v>
      </c>
      <c r="C4" s="814"/>
      <c r="D4" s="817" t="s">
        <v>191</v>
      </c>
      <c r="E4" s="817"/>
      <c r="F4" s="782" t="s">
        <v>192</v>
      </c>
      <c r="G4" s="806"/>
      <c r="H4" s="806"/>
      <c r="I4" s="806"/>
      <c r="J4" s="806"/>
      <c r="K4" s="807"/>
    </row>
    <row r="5" spans="1:11" s="102" customFormat="1" ht="24.75" customHeight="1">
      <c r="A5" s="805"/>
      <c r="B5" s="815"/>
      <c r="C5" s="816"/>
      <c r="D5" s="818"/>
      <c r="E5" s="818"/>
      <c r="F5" s="788" t="s">
        <v>162</v>
      </c>
      <c r="G5" s="784"/>
      <c r="H5" s="788" t="s">
        <v>163</v>
      </c>
      <c r="I5" s="819"/>
      <c r="J5" s="788" t="s">
        <v>161</v>
      </c>
      <c r="K5" s="784"/>
    </row>
    <row r="6" spans="1:11" s="102" customFormat="1" ht="15.75" customHeight="1">
      <c r="A6" s="181" t="s">
        <v>193</v>
      </c>
      <c r="B6" s="137">
        <v>54.9</v>
      </c>
      <c r="C6" s="137"/>
      <c r="D6" s="196">
        <v>71.7</v>
      </c>
      <c r="E6" s="124"/>
      <c r="F6" s="137">
        <v>71.6</v>
      </c>
      <c r="G6" s="137"/>
      <c r="H6" s="127">
        <v>76.3</v>
      </c>
      <c r="I6" s="137"/>
      <c r="J6" s="183">
        <v>74.2</v>
      </c>
      <c r="K6" s="180"/>
    </row>
    <row r="7" spans="1:11" s="102" customFormat="1" ht="15.75" customHeight="1">
      <c r="A7" s="182" t="s">
        <v>194</v>
      </c>
      <c r="B7" s="137">
        <v>67.5</v>
      </c>
      <c r="C7" s="137"/>
      <c r="D7" s="197">
        <v>82.6</v>
      </c>
      <c r="E7" s="119"/>
      <c r="F7" s="137">
        <v>78.6</v>
      </c>
      <c r="G7" s="137"/>
      <c r="H7" s="183">
        <v>84.4</v>
      </c>
      <c r="I7" s="137"/>
      <c r="J7" s="183">
        <v>82.5</v>
      </c>
      <c r="K7" s="180"/>
    </row>
    <row r="8" spans="1:11" s="102" customFormat="1" ht="15.75" customHeight="1">
      <c r="A8" s="182" t="s">
        <v>130</v>
      </c>
      <c r="B8" s="137">
        <v>68.1</v>
      </c>
      <c r="C8" s="137"/>
      <c r="D8" s="197">
        <v>83.7</v>
      </c>
      <c r="E8" s="119"/>
      <c r="F8" s="137">
        <v>72.4</v>
      </c>
      <c r="G8" s="137"/>
      <c r="H8" s="183">
        <v>75.1</v>
      </c>
      <c r="I8" s="137"/>
      <c r="J8" s="183">
        <v>74.2</v>
      </c>
      <c r="K8" s="180"/>
    </row>
    <row r="9" spans="1:11" s="102" customFormat="1" ht="15.75" customHeight="1">
      <c r="A9" s="182" t="s">
        <v>195</v>
      </c>
      <c r="B9" s="137">
        <v>39.8</v>
      </c>
      <c r="C9" s="137"/>
      <c r="D9" s="197">
        <v>58.1</v>
      </c>
      <c r="E9" s="119"/>
      <c r="F9" s="137">
        <v>75</v>
      </c>
      <c r="G9" s="137"/>
      <c r="H9" s="183">
        <v>80.7</v>
      </c>
      <c r="I9" s="137"/>
      <c r="J9" s="183">
        <v>77.2</v>
      </c>
      <c r="K9" s="180"/>
    </row>
    <row r="10" spans="1:11" s="102" customFormat="1" ht="15.75" customHeight="1">
      <c r="A10" s="182" t="s">
        <v>196</v>
      </c>
      <c r="B10" s="137">
        <v>67.5</v>
      </c>
      <c r="C10" s="137"/>
      <c r="D10" s="197">
        <v>71.4</v>
      </c>
      <c r="E10" s="119"/>
      <c r="F10" s="137">
        <v>76.3</v>
      </c>
      <c r="G10" s="137"/>
      <c r="H10" s="183">
        <v>84.2</v>
      </c>
      <c r="I10" s="137"/>
      <c r="J10" s="183">
        <v>81.6</v>
      </c>
      <c r="K10" s="180"/>
    </row>
    <row r="11" spans="1:11" s="102" customFormat="1" ht="15.75" customHeight="1">
      <c r="A11" s="195" t="s">
        <v>197</v>
      </c>
      <c r="B11" s="137">
        <v>59.8</v>
      </c>
      <c r="C11" s="137"/>
      <c r="D11" s="197">
        <v>68.5</v>
      </c>
      <c r="E11" s="119"/>
      <c r="F11" s="137">
        <v>78.9</v>
      </c>
      <c r="G11" s="137"/>
      <c r="H11" s="183">
        <v>86.6</v>
      </c>
      <c r="I11" s="137"/>
      <c r="J11" s="183">
        <v>84</v>
      </c>
      <c r="K11" s="180"/>
    </row>
    <row r="12" spans="1:11" s="102" customFormat="1" ht="15.75" customHeight="1">
      <c r="A12" s="182" t="s">
        <v>198</v>
      </c>
      <c r="B12" s="137">
        <v>83.2</v>
      </c>
      <c r="C12" s="137"/>
      <c r="D12" s="197">
        <v>100</v>
      </c>
      <c r="E12" s="119"/>
      <c r="F12" s="137">
        <v>80.9</v>
      </c>
      <c r="G12" s="137"/>
      <c r="H12" s="183">
        <v>83</v>
      </c>
      <c r="I12" s="137"/>
      <c r="J12" s="183">
        <v>82.6</v>
      </c>
      <c r="K12" s="180"/>
    </row>
    <row r="13" spans="1:11" s="102" customFormat="1" ht="15.75" customHeight="1">
      <c r="A13" s="182" t="s">
        <v>199</v>
      </c>
      <c r="B13" s="137">
        <v>88.3</v>
      </c>
      <c r="C13" s="137"/>
      <c r="D13" s="197">
        <v>84.3</v>
      </c>
      <c r="E13" s="119"/>
      <c r="F13" s="137">
        <v>69.9</v>
      </c>
      <c r="G13" s="137"/>
      <c r="H13" s="183">
        <v>86.4</v>
      </c>
      <c r="I13" s="137"/>
      <c r="J13" s="183">
        <v>84.5</v>
      </c>
      <c r="K13" s="180"/>
    </row>
    <row r="14" spans="1:11" s="102" customFormat="1" ht="15.75" customHeight="1">
      <c r="A14" s="182" t="s">
        <v>200</v>
      </c>
      <c r="B14" s="137">
        <v>50.5</v>
      </c>
      <c r="C14" s="137"/>
      <c r="D14" s="197">
        <v>65.3</v>
      </c>
      <c r="E14" s="119"/>
      <c r="F14" s="137">
        <v>76.2</v>
      </c>
      <c r="G14" s="137"/>
      <c r="H14" s="183">
        <v>81</v>
      </c>
      <c r="I14" s="137"/>
      <c r="J14" s="183">
        <v>78.7</v>
      </c>
      <c r="K14" s="180"/>
    </row>
    <row r="15" spans="1:11" s="102" customFormat="1" ht="15.75" customHeight="1">
      <c r="A15" s="182" t="s">
        <v>201</v>
      </c>
      <c r="B15" s="137">
        <v>73.4</v>
      </c>
      <c r="C15" s="137"/>
      <c r="D15" s="197">
        <v>93.1</v>
      </c>
      <c r="E15" s="119"/>
      <c r="F15" s="137">
        <v>67.3</v>
      </c>
      <c r="G15" s="137"/>
      <c r="H15" s="183">
        <v>77.3</v>
      </c>
      <c r="I15" s="137"/>
      <c r="J15" s="183">
        <v>74.7</v>
      </c>
      <c r="K15" s="180"/>
    </row>
    <row r="16" spans="1:11" s="102" customFormat="1" ht="15.75" customHeight="1">
      <c r="A16" s="182" t="s">
        <v>202</v>
      </c>
      <c r="B16" s="137">
        <v>64</v>
      </c>
      <c r="C16" s="137"/>
      <c r="D16" s="197">
        <v>96.9</v>
      </c>
      <c r="E16" s="119"/>
      <c r="F16" s="137">
        <v>71.2</v>
      </c>
      <c r="G16" s="137"/>
      <c r="H16" s="183">
        <v>81.7</v>
      </c>
      <c r="I16" s="137"/>
      <c r="J16" s="183">
        <v>77.9</v>
      </c>
      <c r="K16" s="180"/>
    </row>
    <row r="17" spans="1:11" s="102" customFormat="1" ht="15.75" customHeight="1">
      <c r="A17" s="182" t="s">
        <v>203</v>
      </c>
      <c r="B17" s="137">
        <v>89.4</v>
      </c>
      <c r="C17" s="137"/>
      <c r="D17" s="197">
        <v>91.1</v>
      </c>
      <c r="E17" s="119"/>
      <c r="F17" s="137">
        <v>76</v>
      </c>
      <c r="G17" s="137"/>
      <c r="H17" s="183">
        <v>85</v>
      </c>
      <c r="I17" s="137"/>
      <c r="J17" s="183">
        <v>84.1</v>
      </c>
      <c r="K17" s="180"/>
    </row>
    <row r="18" spans="1:11" s="102" customFormat="1" ht="24" customHeight="1">
      <c r="A18" s="185" t="s">
        <v>180</v>
      </c>
      <c r="B18" s="186">
        <v>57.9</v>
      </c>
      <c r="C18" s="198"/>
      <c r="D18" s="187">
        <v>74.1</v>
      </c>
      <c r="E18" s="188"/>
      <c r="F18" s="198">
        <v>72.6</v>
      </c>
      <c r="G18" s="198"/>
      <c r="H18" s="187">
        <v>77.6</v>
      </c>
      <c r="I18" s="186"/>
      <c r="J18" s="199">
        <v>75.5</v>
      </c>
      <c r="K18" s="189"/>
    </row>
    <row r="19" spans="1:11" s="102" customFormat="1" ht="11.25">
      <c r="A19" s="812" t="s">
        <v>507</v>
      </c>
      <c r="B19" s="812"/>
      <c r="C19" s="812"/>
      <c r="D19" s="812"/>
      <c r="E19" s="812"/>
      <c r="F19" s="812"/>
      <c r="G19" s="812"/>
      <c r="H19" s="812"/>
      <c r="I19" s="812"/>
      <c r="J19" s="812"/>
      <c r="K19" s="812"/>
    </row>
    <row r="20" spans="2:10" s="102" customFormat="1" ht="15.75" customHeight="1">
      <c r="B20" s="120"/>
      <c r="C20" s="120"/>
      <c r="D20" s="120"/>
      <c r="E20" s="120"/>
      <c r="F20" s="120"/>
      <c r="G20" s="120"/>
      <c r="H20" s="120"/>
      <c r="I20" s="120"/>
      <c r="J20" s="120"/>
    </row>
    <row r="21" spans="2:10" s="102" customFormat="1" ht="15.75" customHeight="1">
      <c r="B21" s="120"/>
      <c r="C21" s="120"/>
      <c r="D21" s="120" t="s">
        <v>30</v>
      </c>
      <c r="E21" s="120"/>
      <c r="F21" s="120"/>
      <c r="G21" s="120"/>
      <c r="H21" s="120"/>
      <c r="I21" s="120"/>
      <c r="J21" s="120"/>
    </row>
    <row r="22" spans="2:10" s="102" customFormat="1" ht="15.75" customHeight="1">
      <c r="B22" s="120"/>
      <c r="C22" s="120"/>
      <c r="D22" s="120" t="s">
        <v>30</v>
      </c>
      <c r="E22" s="120"/>
      <c r="F22" s="120"/>
      <c r="G22" s="120"/>
      <c r="H22" s="120"/>
      <c r="I22" s="120"/>
      <c r="J22" s="120"/>
    </row>
    <row r="23" spans="2:10" s="102" customFormat="1" ht="15.75" customHeight="1">
      <c r="B23" s="120"/>
      <c r="C23" s="120"/>
      <c r="D23" s="120"/>
      <c r="E23" s="120"/>
      <c r="F23" s="120"/>
      <c r="G23" s="120"/>
      <c r="H23" s="120"/>
      <c r="I23" s="120"/>
      <c r="J23" s="120"/>
    </row>
    <row r="24" spans="2:10" s="102" customFormat="1" ht="15.75" customHeight="1">
      <c r="B24" s="120"/>
      <c r="C24" s="120"/>
      <c r="D24" s="120"/>
      <c r="E24" s="120"/>
      <c r="F24" s="120"/>
      <c r="G24" s="120"/>
      <c r="H24" s="120"/>
      <c r="I24" s="120"/>
      <c r="J24" s="120"/>
    </row>
    <row r="25" spans="2:10" s="102" customFormat="1" ht="15.75" customHeight="1">
      <c r="B25" s="120"/>
      <c r="C25" s="120"/>
      <c r="D25" s="120"/>
      <c r="E25" s="120"/>
      <c r="F25" s="120"/>
      <c r="G25" s="120"/>
      <c r="H25" s="120"/>
      <c r="I25" s="120"/>
      <c r="J25" s="120"/>
    </row>
    <row r="26" spans="2:10" s="102" customFormat="1" ht="15.75" customHeight="1">
      <c r="B26" s="120"/>
      <c r="C26" s="120"/>
      <c r="D26" s="120"/>
      <c r="E26" s="120"/>
      <c r="F26" s="120"/>
      <c r="G26" s="120"/>
      <c r="H26" s="120"/>
      <c r="I26" s="120"/>
      <c r="J26" s="120"/>
    </row>
    <row r="27" spans="2:10" s="102" customFormat="1" ht="15.75" customHeight="1">
      <c r="B27" s="120"/>
      <c r="C27" s="120"/>
      <c r="D27" s="120"/>
      <c r="E27" s="120"/>
      <c r="F27" s="120"/>
      <c r="G27" s="120"/>
      <c r="H27" s="120"/>
      <c r="I27" s="120"/>
      <c r="J27" s="120"/>
    </row>
    <row r="28" spans="2:10" s="102" customFormat="1" ht="15.75" customHeight="1">
      <c r="B28" s="120"/>
      <c r="C28" s="120"/>
      <c r="D28" s="120"/>
      <c r="E28" s="120"/>
      <c r="F28" s="120"/>
      <c r="G28" s="120"/>
      <c r="H28" s="120"/>
      <c r="I28" s="120"/>
      <c r="J28" s="120"/>
    </row>
    <row r="29" spans="2:10" s="102" customFormat="1" ht="15.75" customHeight="1">
      <c r="B29" s="120"/>
      <c r="C29" s="120"/>
      <c r="D29" s="120"/>
      <c r="E29" s="120"/>
      <c r="F29" s="120"/>
      <c r="G29" s="120"/>
      <c r="H29" s="120"/>
      <c r="I29" s="120"/>
      <c r="J29" s="120"/>
    </row>
    <row r="30" spans="2:10" s="102" customFormat="1" ht="15.75" customHeight="1">
      <c r="B30" s="120"/>
      <c r="C30" s="120"/>
      <c r="D30" s="120"/>
      <c r="E30" s="120"/>
      <c r="F30" s="120"/>
      <c r="G30" s="120"/>
      <c r="H30" s="120"/>
      <c r="I30" s="120"/>
      <c r="J30" s="120"/>
    </row>
    <row r="31" spans="2:10" s="102" customFormat="1" ht="15.75" customHeight="1">
      <c r="B31" s="120"/>
      <c r="C31" s="120"/>
      <c r="D31" s="120"/>
      <c r="E31" s="120"/>
      <c r="F31" s="120"/>
      <c r="G31" s="120"/>
      <c r="H31" s="120"/>
      <c r="I31" s="120"/>
      <c r="J31" s="120"/>
    </row>
    <row r="32" spans="2:10" s="102" customFormat="1" ht="15.75" customHeight="1">
      <c r="B32" s="120"/>
      <c r="C32" s="120"/>
      <c r="D32" s="120"/>
      <c r="E32" s="120"/>
      <c r="F32" s="120"/>
      <c r="G32" s="120"/>
      <c r="H32" s="120"/>
      <c r="I32" s="120"/>
      <c r="J32" s="120"/>
    </row>
    <row r="33" spans="2:10" ht="15.75" customHeight="1">
      <c r="B33" s="104"/>
      <c r="C33" s="104"/>
      <c r="E33" s="104"/>
      <c r="F33" s="104"/>
      <c r="G33" s="104"/>
      <c r="H33" s="104"/>
      <c r="I33" s="104"/>
      <c r="J33" s="104"/>
    </row>
    <row r="34" spans="2:10" ht="15.75" customHeight="1">
      <c r="B34" s="104"/>
      <c r="C34" s="104"/>
      <c r="E34" s="104"/>
      <c r="F34" s="104"/>
      <c r="G34" s="104"/>
      <c r="H34" s="104"/>
      <c r="I34" s="104"/>
      <c r="J34" s="104"/>
    </row>
    <row r="35" spans="2:10" ht="15.75" customHeight="1">
      <c r="B35" s="104"/>
      <c r="C35" s="104"/>
      <c r="E35" s="104"/>
      <c r="F35" s="104"/>
      <c r="G35" s="104"/>
      <c r="H35" s="104"/>
      <c r="I35" s="104"/>
      <c r="J35" s="104"/>
    </row>
    <row r="36" spans="2:10" ht="15.75" customHeight="1">
      <c r="B36" s="104"/>
      <c r="C36" s="104"/>
      <c r="E36" s="104"/>
      <c r="F36" s="104"/>
      <c r="G36" s="104"/>
      <c r="H36" s="104"/>
      <c r="I36" s="104"/>
      <c r="J36" s="104"/>
    </row>
    <row r="37" spans="2:10" ht="15.75" customHeight="1">
      <c r="B37" s="104"/>
      <c r="C37" s="104"/>
      <c r="E37" s="104"/>
      <c r="F37" s="104"/>
      <c r="G37" s="104"/>
      <c r="H37" s="104"/>
      <c r="I37" s="104"/>
      <c r="J37" s="104"/>
    </row>
    <row r="38" spans="2:10" ht="15.75" customHeight="1">
      <c r="B38" s="104"/>
      <c r="C38" s="104"/>
      <c r="E38" s="104"/>
      <c r="F38" s="104"/>
      <c r="G38" s="104"/>
      <c r="H38" s="104"/>
      <c r="I38" s="104"/>
      <c r="J38" s="104"/>
    </row>
    <row r="39" spans="2:10" ht="15.75" customHeight="1">
      <c r="B39" s="104"/>
      <c r="C39" s="104"/>
      <c r="E39" s="104"/>
      <c r="F39" s="104"/>
      <c r="G39" s="104"/>
      <c r="H39" s="104"/>
      <c r="I39" s="104"/>
      <c r="J39" s="104"/>
    </row>
    <row r="40" spans="2:10" ht="15.75" customHeight="1">
      <c r="B40" s="104"/>
      <c r="C40" s="104"/>
      <c r="E40" s="104"/>
      <c r="F40" s="104"/>
      <c r="G40" s="104"/>
      <c r="H40" s="104"/>
      <c r="I40" s="104"/>
      <c r="J40" s="104"/>
    </row>
    <row r="41" spans="2:10" ht="15.75" customHeight="1">
      <c r="B41" s="104"/>
      <c r="C41" s="104"/>
      <c r="E41" s="104"/>
      <c r="F41" s="104"/>
      <c r="G41" s="104"/>
      <c r="H41" s="104"/>
      <c r="I41" s="104"/>
      <c r="J41" s="104"/>
    </row>
    <row r="42" spans="2:10" ht="15.75" customHeight="1">
      <c r="B42" s="104"/>
      <c r="C42" s="104"/>
      <c r="E42" s="104"/>
      <c r="F42" s="104"/>
      <c r="G42" s="104"/>
      <c r="H42" s="104"/>
      <c r="I42" s="104"/>
      <c r="J42" s="104"/>
    </row>
    <row r="43" spans="2:10" ht="15.75" customHeight="1">
      <c r="B43" s="104"/>
      <c r="C43" s="104"/>
      <c r="E43" s="104"/>
      <c r="F43" s="104"/>
      <c r="G43" s="104"/>
      <c r="H43" s="104"/>
      <c r="I43" s="104"/>
      <c r="J43" s="104"/>
    </row>
    <row r="44" spans="2:10" ht="15.75" customHeight="1">
      <c r="B44" s="104"/>
      <c r="C44" s="104"/>
      <c r="E44" s="104"/>
      <c r="F44" s="104"/>
      <c r="G44" s="104"/>
      <c r="H44" s="104"/>
      <c r="I44" s="104"/>
      <c r="J44" s="104"/>
    </row>
    <row r="45" spans="2:10" ht="11.25">
      <c r="B45" s="104"/>
      <c r="C45" s="104"/>
      <c r="E45" s="104"/>
      <c r="F45" s="104"/>
      <c r="G45" s="104"/>
      <c r="H45" s="104"/>
      <c r="I45" s="104"/>
      <c r="J45" s="104"/>
    </row>
    <row r="46" spans="2:10" ht="11.25">
      <c r="B46" s="104"/>
      <c r="C46" s="104"/>
      <c r="E46" s="104"/>
      <c r="F46" s="104"/>
      <c r="G46" s="104"/>
      <c r="H46" s="104"/>
      <c r="I46" s="104"/>
      <c r="J46" s="104"/>
    </row>
    <row r="47" spans="2:10" ht="11.25">
      <c r="B47" s="104"/>
      <c r="C47" s="104"/>
      <c r="E47" s="104"/>
      <c r="F47" s="104"/>
      <c r="G47" s="104"/>
      <c r="H47" s="104"/>
      <c r="I47" s="104"/>
      <c r="J47" s="104"/>
    </row>
    <row r="48" spans="2:10" ht="11.25">
      <c r="B48" s="104"/>
      <c r="C48" s="104"/>
      <c r="E48" s="104"/>
      <c r="F48" s="104"/>
      <c r="G48" s="104"/>
      <c r="H48" s="104"/>
      <c r="I48" s="104"/>
      <c r="J48" s="104"/>
    </row>
    <row r="49" spans="2:10" ht="11.25">
      <c r="B49" s="104"/>
      <c r="C49" s="104"/>
      <c r="E49" s="104"/>
      <c r="F49" s="104"/>
      <c r="G49" s="104"/>
      <c r="H49" s="104"/>
      <c r="I49" s="104"/>
      <c r="J49" s="104"/>
    </row>
    <row r="50" spans="2:10" ht="11.25">
      <c r="B50" s="104"/>
      <c r="C50" s="104"/>
      <c r="E50" s="104"/>
      <c r="F50" s="104"/>
      <c r="G50" s="104"/>
      <c r="H50" s="104"/>
      <c r="I50" s="104"/>
      <c r="J50" s="104"/>
    </row>
    <row r="51" spans="2:10" ht="11.25">
      <c r="B51" s="104"/>
      <c r="C51" s="104"/>
      <c r="E51" s="104"/>
      <c r="F51" s="104"/>
      <c r="G51" s="104"/>
      <c r="H51" s="104"/>
      <c r="I51" s="104"/>
      <c r="J51" s="104"/>
    </row>
    <row r="52" spans="2:10" ht="11.25">
      <c r="B52" s="104"/>
      <c r="C52" s="104"/>
      <c r="E52" s="104"/>
      <c r="F52" s="104"/>
      <c r="G52" s="104"/>
      <c r="H52" s="104"/>
      <c r="I52" s="104"/>
      <c r="J52" s="104"/>
    </row>
    <row r="53" spans="2:10" ht="11.25">
      <c r="B53" s="104"/>
      <c r="C53" s="104"/>
      <c r="E53" s="104"/>
      <c r="F53" s="104"/>
      <c r="G53" s="104"/>
      <c r="H53" s="104"/>
      <c r="I53" s="104"/>
      <c r="J53" s="104"/>
    </row>
    <row r="54" spans="2:10" ht="11.25">
      <c r="B54" s="104"/>
      <c r="C54" s="104"/>
      <c r="E54" s="104"/>
      <c r="F54" s="104"/>
      <c r="G54" s="104"/>
      <c r="H54" s="104"/>
      <c r="I54" s="104"/>
      <c r="J54" s="104"/>
    </row>
    <row r="55" spans="2:10" ht="11.25">
      <c r="B55" s="104"/>
      <c r="C55" s="104"/>
      <c r="E55" s="104"/>
      <c r="F55" s="104"/>
      <c r="G55" s="104"/>
      <c r="H55" s="104"/>
      <c r="I55" s="104"/>
      <c r="J55" s="104"/>
    </row>
    <row r="56" spans="2:10" ht="11.25">
      <c r="B56" s="104"/>
      <c r="C56" s="104"/>
      <c r="E56" s="104"/>
      <c r="F56" s="104"/>
      <c r="G56" s="104"/>
      <c r="H56" s="104"/>
      <c r="I56" s="104"/>
      <c r="J56" s="104"/>
    </row>
    <row r="57" spans="2:10" ht="11.25">
      <c r="B57" s="104"/>
      <c r="C57" s="104"/>
      <c r="E57" s="104"/>
      <c r="F57" s="104"/>
      <c r="G57" s="104"/>
      <c r="H57" s="104"/>
      <c r="I57" s="104"/>
      <c r="J57" s="104"/>
    </row>
    <row r="58" spans="2:10" ht="11.25">
      <c r="B58" s="104"/>
      <c r="C58" s="104"/>
      <c r="E58" s="104"/>
      <c r="F58" s="104"/>
      <c r="G58" s="104"/>
      <c r="H58" s="104"/>
      <c r="I58" s="104"/>
      <c r="J58" s="104"/>
    </row>
    <row r="59" spans="2:10" ht="11.25">
      <c r="B59" s="104"/>
      <c r="C59" s="104"/>
      <c r="E59" s="104"/>
      <c r="F59" s="104"/>
      <c r="G59" s="104"/>
      <c r="H59" s="104"/>
      <c r="I59" s="104"/>
      <c r="J59" s="104"/>
    </row>
    <row r="60" spans="2:10" ht="11.25">
      <c r="B60" s="104"/>
      <c r="C60" s="104"/>
      <c r="E60" s="104"/>
      <c r="F60" s="104"/>
      <c r="G60" s="104"/>
      <c r="H60" s="104"/>
      <c r="I60" s="104"/>
      <c r="J60" s="104"/>
    </row>
    <row r="61" spans="2:10" ht="11.25">
      <c r="B61" s="104"/>
      <c r="C61" s="104"/>
      <c r="E61" s="104"/>
      <c r="F61" s="104"/>
      <c r="G61" s="104"/>
      <c r="H61" s="104"/>
      <c r="I61" s="104"/>
      <c r="J61" s="104"/>
    </row>
    <row r="62" spans="2:10" ht="11.25">
      <c r="B62" s="104"/>
      <c r="C62" s="104"/>
      <c r="E62" s="104"/>
      <c r="F62" s="104"/>
      <c r="G62" s="104"/>
      <c r="H62" s="104"/>
      <c r="I62" s="104"/>
      <c r="J62" s="104"/>
    </row>
    <row r="63" spans="2:10" ht="11.25">
      <c r="B63" s="104"/>
      <c r="C63" s="104"/>
      <c r="E63" s="104"/>
      <c r="F63" s="104"/>
      <c r="G63" s="104"/>
      <c r="H63" s="104"/>
      <c r="I63" s="104"/>
      <c r="J63" s="104"/>
    </row>
    <row r="64" spans="2:10" ht="11.25">
      <c r="B64" s="104"/>
      <c r="C64" s="104"/>
      <c r="E64" s="104"/>
      <c r="F64" s="104"/>
      <c r="G64" s="104"/>
      <c r="H64" s="104"/>
      <c r="I64" s="104"/>
      <c r="J64" s="104"/>
    </row>
    <row r="65" spans="2:10" ht="11.25">
      <c r="B65" s="104"/>
      <c r="C65" s="104"/>
      <c r="E65" s="104"/>
      <c r="F65" s="104"/>
      <c r="G65" s="104"/>
      <c r="H65" s="104"/>
      <c r="I65" s="104"/>
      <c r="J65" s="104"/>
    </row>
    <row r="66" spans="2:10" ht="11.25">
      <c r="B66" s="104"/>
      <c r="C66" s="104"/>
      <c r="E66" s="104"/>
      <c r="F66" s="104"/>
      <c r="G66" s="104"/>
      <c r="H66" s="104"/>
      <c r="I66" s="104"/>
      <c r="J66" s="104"/>
    </row>
    <row r="67" spans="2:10" ht="11.25">
      <c r="B67" s="104"/>
      <c r="C67" s="104"/>
      <c r="E67" s="104"/>
      <c r="F67" s="104"/>
      <c r="G67" s="104"/>
      <c r="H67" s="104"/>
      <c r="I67" s="104"/>
      <c r="J67" s="104"/>
    </row>
    <row r="68" spans="2:10" ht="11.25">
      <c r="B68" s="104"/>
      <c r="C68" s="104"/>
      <c r="E68" s="104"/>
      <c r="F68" s="104"/>
      <c r="G68" s="104"/>
      <c r="H68" s="104"/>
      <c r="I68" s="104"/>
      <c r="J68" s="104"/>
    </row>
    <row r="69" spans="2:10" ht="11.25">
      <c r="B69" s="104"/>
      <c r="C69" s="104"/>
      <c r="E69" s="104"/>
      <c r="F69" s="104"/>
      <c r="G69" s="104"/>
      <c r="H69" s="104"/>
      <c r="I69" s="104"/>
      <c r="J69" s="104"/>
    </row>
    <row r="70" spans="2:10" ht="11.25">
      <c r="B70" s="104"/>
      <c r="C70" s="104"/>
      <c r="E70" s="104"/>
      <c r="F70" s="104"/>
      <c r="G70" s="104"/>
      <c r="H70" s="104"/>
      <c r="I70" s="104"/>
      <c r="J70" s="104"/>
    </row>
    <row r="71" spans="2:10" ht="11.25">
      <c r="B71" s="104"/>
      <c r="C71" s="104"/>
      <c r="E71" s="104"/>
      <c r="F71" s="104"/>
      <c r="G71" s="104"/>
      <c r="H71" s="104"/>
      <c r="I71" s="104"/>
      <c r="J71" s="104"/>
    </row>
    <row r="72" spans="2:10" ht="11.25">
      <c r="B72" s="104"/>
      <c r="C72" s="104"/>
      <c r="E72" s="104"/>
      <c r="F72" s="104"/>
      <c r="G72" s="104"/>
      <c r="H72" s="104"/>
      <c r="I72" s="104"/>
      <c r="J72" s="104"/>
    </row>
    <row r="73" spans="2:10" ht="11.25">
      <c r="B73" s="104"/>
      <c r="C73" s="104"/>
      <c r="E73" s="104"/>
      <c r="F73" s="104"/>
      <c r="G73" s="104"/>
      <c r="H73" s="104"/>
      <c r="I73" s="104"/>
      <c r="J73" s="104"/>
    </row>
    <row r="74" spans="2:10" ht="11.25">
      <c r="B74" s="104"/>
      <c r="C74" s="104"/>
      <c r="E74" s="104"/>
      <c r="F74" s="104"/>
      <c r="G74" s="104"/>
      <c r="H74" s="104"/>
      <c r="I74" s="104"/>
      <c r="J74" s="104"/>
    </row>
    <row r="75" spans="2:10" ht="11.25">
      <c r="B75" s="104"/>
      <c r="C75" s="104"/>
      <c r="E75" s="104"/>
      <c r="F75" s="104"/>
      <c r="G75" s="104"/>
      <c r="H75" s="104"/>
      <c r="I75" s="104"/>
      <c r="J75" s="104"/>
    </row>
    <row r="76" spans="2:10" ht="11.25">
      <c r="B76" s="104"/>
      <c r="C76" s="104"/>
      <c r="E76" s="104"/>
      <c r="F76" s="104"/>
      <c r="G76" s="104"/>
      <c r="H76" s="104"/>
      <c r="I76" s="104"/>
      <c r="J76" s="104"/>
    </row>
    <row r="77" spans="2:10" ht="11.25">
      <c r="B77" s="104"/>
      <c r="C77" s="104"/>
      <c r="E77" s="104"/>
      <c r="F77" s="104"/>
      <c r="G77" s="104"/>
      <c r="H77" s="104"/>
      <c r="I77" s="104"/>
      <c r="J77" s="104"/>
    </row>
    <row r="78" spans="2:10" ht="11.25">
      <c r="B78" s="104"/>
      <c r="C78" s="104"/>
      <c r="E78" s="104"/>
      <c r="F78" s="104"/>
      <c r="G78" s="104"/>
      <c r="H78" s="104"/>
      <c r="I78" s="104"/>
      <c r="J78" s="104"/>
    </row>
    <row r="79" spans="2:10" ht="11.25">
      <c r="B79" s="104"/>
      <c r="C79" s="104"/>
      <c r="E79" s="104"/>
      <c r="F79" s="104"/>
      <c r="G79" s="104"/>
      <c r="H79" s="104"/>
      <c r="I79" s="104"/>
      <c r="J79" s="104"/>
    </row>
    <row r="80" spans="2:10" ht="11.25">
      <c r="B80" s="104"/>
      <c r="C80" s="104"/>
      <c r="E80" s="104"/>
      <c r="F80" s="104"/>
      <c r="G80" s="104"/>
      <c r="H80" s="104"/>
      <c r="I80" s="104"/>
      <c r="J80" s="104"/>
    </row>
    <row r="81" spans="2:10" ht="11.25">
      <c r="B81" s="104"/>
      <c r="C81" s="104"/>
      <c r="E81" s="104"/>
      <c r="F81" s="104"/>
      <c r="G81" s="104"/>
      <c r="H81" s="104"/>
      <c r="I81" s="104"/>
      <c r="J81" s="104"/>
    </row>
    <row r="82" spans="2:10" ht="11.25">
      <c r="B82" s="104"/>
      <c r="C82" s="104"/>
      <c r="E82" s="104"/>
      <c r="F82" s="104"/>
      <c r="G82" s="104"/>
      <c r="H82" s="104"/>
      <c r="I82" s="104"/>
      <c r="J82" s="104"/>
    </row>
    <row r="83" spans="2:10" ht="11.25">
      <c r="B83" s="104"/>
      <c r="C83" s="104"/>
      <c r="E83" s="104"/>
      <c r="F83" s="104"/>
      <c r="G83" s="104"/>
      <c r="H83" s="104"/>
      <c r="I83" s="104"/>
      <c r="J83" s="104"/>
    </row>
    <row r="84" spans="2:10" ht="11.25">
      <c r="B84" s="104"/>
      <c r="C84" s="104"/>
      <c r="E84" s="104"/>
      <c r="F84" s="104"/>
      <c r="G84" s="104"/>
      <c r="H84" s="104"/>
      <c r="I84" s="104"/>
      <c r="J84" s="104"/>
    </row>
    <row r="85" spans="2:10" ht="11.25">
      <c r="B85" s="104"/>
      <c r="C85" s="104"/>
      <c r="E85" s="104"/>
      <c r="F85" s="104"/>
      <c r="G85" s="104"/>
      <c r="H85" s="104"/>
      <c r="I85" s="104"/>
      <c r="J85" s="104"/>
    </row>
    <row r="86" spans="2:10" ht="11.25">
      <c r="B86" s="104"/>
      <c r="C86" s="104"/>
      <c r="E86" s="104"/>
      <c r="F86" s="104"/>
      <c r="G86" s="104"/>
      <c r="H86" s="104"/>
      <c r="I86" s="104"/>
      <c r="J86" s="104"/>
    </row>
    <row r="87" spans="2:10" ht="11.25">
      <c r="B87" s="104"/>
      <c r="C87" s="104"/>
      <c r="E87" s="104"/>
      <c r="F87" s="104"/>
      <c r="G87" s="104"/>
      <c r="H87" s="104"/>
      <c r="I87" s="104"/>
      <c r="J87" s="104"/>
    </row>
    <row r="88" spans="2:10" ht="11.25">
      <c r="B88" s="104"/>
      <c r="C88" s="104"/>
      <c r="E88" s="104"/>
      <c r="F88" s="104"/>
      <c r="G88" s="104"/>
      <c r="H88" s="104"/>
      <c r="I88" s="104"/>
      <c r="J88" s="104"/>
    </row>
    <row r="89" spans="2:10" ht="11.25">
      <c r="B89" s="104"/>
      <c r="C89" s="104"/>
      <c r="E89" s="104"/>
      <c r="F89" s="104"/>
      <c r="G89" s="104"/>
      <c r="H89" s="104"/>
      <c r="I89" s="104"/>
      <c r="J89" s="104"/>
    </row>
    <row r="90" spans="2:10" ht="11.25">
      <c r="B90" s="104"/>
      <c r="C90" s="104"/>
      <c r="E90" s="104"/>
      <c r="F90" s="104"/>
      <c r="G90" s="104"/>
      <c r="H90" s="104"/>
      <c r="I90" s="104"/>
      <c r="J90" s="104"/>
    </row>
    <row r="91" spans="2:10" ht="11.25">
      <c r="B91" s="104"/>
      <c r="C91" s="104"/>
      <c r="E91" s="104"/>
      <c r="F91" s="104"/>
      <c r="G91" s="104"/>
      <c r="H91" s="104"/>
      <c r="I91" s="104"/>
      <c r="J91" s="104"/>
    </row>
    <row r="92" spans="2:10" ht="11.25">
      <c r="B92" s="104"/>
      <c r="C92" s="104"/>
      <c r="E92" s="104"/>
      <c r="F92" s="104"/>
      <c r="G92" s="104"/>
      <c r="H92" s="104"/>
      <c r="I92" s="104"/>
      <c r="J92" s="104"/>
    </row>
    <row r="93" spans="2:10" ht="11.25">
      <c r="B93" s="104"/>
      <c r="C93" s="104"/>
      <c r="E93" s="104"/>
      <c r="F93" s="104"/>
      <c r="G93" s="104"/>
      <c r="H93" s="104"/>
      <c r="I93" s="104"/>
      <c r="J93" s="104"/>
    </row>
    <row r="94" spans="2:10" ht="11.25">
      <c r="B94" s="104"/>
      <c r="C94" s="104"/>
      <c r="E94" s="104"/>
      <c r="F94" s="104"/>
      <c r="G94" s="104"/>
      <c r="H94" s="104"/>
      <c r="I94" s="104"/>
      <c r="J94" s="104"/>
    </row>
    <row r="95" spans="2:10" ht="11.25">
      <c r="B95" s="104"/>
      <c r="C95" s="104"/>
      <c r="E95" s="104"/>
      <c r="F95" s="104"/>
      <c r="G95" s="104"/>
      <c r="H95" s="104"/>
      <c r="I95" s="104"/>
      <c r="J95" s="104"/>
    </row>
    <row r="96" spans="2:10" ht="11.25">
      <c r="B96" s="104"/>
      <c r="C96" s="104"/>
      <c r="E96" s="104"/>
      <c r="F96" s="104"/>
      <c r="G96" s="104"/>
      <c r="H96" s="104"/>
      <c r="I96" s="104"/>
      <c r="J96" s="104"/>
    </row>
    <row r="97" spans="2:10" ht="11.25">
      <c r="B97" s="104"/>
      <c r="C97" s="104"/>
      <c r="E97" s="104"/>
      <c r="F97" s="104"/>
      <c r="G97" s="104"/>
      <c r="H97" s="104"/>
      <c r="I97" s="104"/>
      <c r="J97" s="104"/>
    </row>
    <row r="98" spans="2:10" ht="11.25">
      <c r="B98" s="104"/>
      <c r="C98" s="104"/>
      <c r="E98" s="104"/>
      <c r="F98" s="104"/>
      <c r="G98" s="104"/>
      <c r="H98" s="104"/>
      <c r="I98" s="104"/>
      <c r="J98" s="104"/>
    </row>
    <row r="99" spans="2:10" ht="11.25">
      <c r="B99" s="104"/>
      <c r="C99" s="104"/>
      <c r="E99" s="104"/>
      <c r="F99" s="104"/>
      <c r="G99" s="104"/>
      <c r="H99" s="104"/>
      <c r="I99" s="104"/>
      <c r="J99" s="104"/>
    </row>
    <row r="100" spans="2:10" ht="11.25">
      <c r="B100" s="104"/>
      <c r="C100" s="104"/>
      <c r="E100" s="104"/>
      <c r="F100" s="104"/>
      <c r="G100" s="104"/>
      <c r="H100" s="104"/>
      <c r="I100" s="104"/>
      <c r="J100" s="104"/>
    </row>
    <row r="101" spans="2:10" ht="11.25">
      <c r="B101" s="104"/>
      <c r="C101" s="104"/>
      <c r="E101" s="104"/>
      <c r="F101" s="104"/>
      <c r="G101" s="104"/>
      <c r="H101" s="104"/>
      <c r="I101" s="104"/>
      <c r="J101" s="104"/>
    </row>
    <row r="102" spans="2:10" ht="11.25">
      <c r="B102" s="104"/>
      <c r="C102" s="104"/>
      <c r="E102" s="104"/>
      <c r="F102" s="104"/>
      <c r="G102" s="104"/>
      <c r="H102" s="104"/>
      <c r="I102" s="104"/>
      <c r="J102" s="104"/>
    </row>
    <row r="103" spans="2:10" ht="11.25">
      <c r="B103" s="104"/>
      <c r="C103" s="104"/>
      <c r="E103" s="104"/>
      <c r="F103" s="104"/>
      <c r="G103" s="104"/>
      <c r="H103" s="104"/>
      <c r="I103" s="104"/>
      <c r="J103" s="104"/>
    </row>
    <row r="104" spans="2:10" ht="11.25">
      <c r="B104" s="104"/>
      <c r="C104" s="104"/>
      <c r="E104" s="104"/>
      <c r="F104" s="104"/>
      <c r="G104" s="104"/>
      <c r="H104" s="104"/>
      <c r="I104" s="104"/>
      <c r="J104" s="104"/>
    </row>
    <row r="105" spans="2:10" ht="11.25">
      <c r="B105" s="104"/>
      <c r="C105" s="104"/>
      <c r="E105" s="104"/>
      <c r="F105" s="104"/>
      <c r="G105" s="104"/>
      <c r="H105" s="104"/>
      <c r="I105" s="104"/>
      <c r="J105" s="104"/>
    </row>
    <row r="106" spans="2:10" ht="11.25">
      <c r="B106" s="104"/>
      <c r="C106" s="104"/>
      <c r="E106" s="104"/>
      <c r="F106" s="104"/>
      <c r="G106" s="104"/>
      <c r="H106" s="104"/>
      <c r="I106" s="104"/>
      <c r="J106" s="104"/>
    </row>
    <row r="107" spans="2:10" ht="11.25">
      <c r="B107" s="104"/>
      <c r="C107" s="104"/>
      <c r="E107" s="104"/>
      <c r="F107" s="104"/>
      <c r="G107" s="104"/>
      <c r="H107" s="104"/>
      <c r="I107" s="104"/>
      <c r="J107" s="104"/>
    </row>
    <row r="108" spans="2:10" ht="11.25">
      <c r="B108" s="104"/>
      <c r="C108" s="104"/>
      <c r="E108" s="104"/>
      <c r="F108" s="104"/>
      <c r="G108" s="104"/>
      <c r="H108" s="104"/>
      <c r="I108" s="104"/>
      <c r="J108" s="104"/>
    </row>
    <row r="109" spans="2:10" ht="11.25">
      <c r="B109" s="104"/>
      <c r="C109" s="104"/>
      <c r="E109" s="104"/>
      <c r="F109" s="104"/>
      <c r="G109" s="104"/>
      <c r="H109" s="104"/>
      <c r="I109" s="104"/>
      <c r="J109" s="104"/>
    </row>
    <row r="110" spans="2:10" ht="11.25">
      <c r="B110" s="104"/>
      <c r="C110" s="104"/>
      <c r="E110" s="104"/>
      <c r="F110" s="104"/>
      <c r="G110" s="104"/>
      <c r="H110" s="104"/>
      <c r="I110" s="104"/>
      <c r="J110" s="104"/>
    </row>
    <row r="111" spans="2:10" ht="11.25">
      <c r="B111" s="104"/>
      <c r="C111" s="104"/>
      <c r="E111" s="104"/>
      <c r="F111" s="104"/>
      <c r="G111" s="104"/>
      <c r="H111" s="104"/>
      <c r="I111" s="104"/>
      <c r="J111" s="104"/>
    </row>
    <row r="112" spans="2:10" ht="11.25">
      <c r="B112" s="104"/>
      <c r="C112" s="104"/>
      <c r="E112" s="104"/>
      <c r="F112" s="104"/>
      <c r="G112" s="104"/>
      <c r="H112" s="104"/>
      <c r="I112" s="104"/>
      <c r="J112" s="104"/>
    </row>
    <row r="113" spans="2:10" ht="11.25">
      <c r="B113" s="104"/>
      <c r="C113" s="104"/>
      <c r="E113" s="104"/>
      <c r="F113" s="104"/>
      <c r="G113" s="104"/>
      <c r="H113" s="104"/>
      <c r="I113" s="104"/>
      <c r="J113" s="104"/>
    </row>
    <row r="114" spans="2:10" ht="11.25">
      <c r="B114" s="104"/>
      <c r="C114" s="104"/>
      <c r="E114" s="104"/>
      <c r="F114" s="104"/>
      <c r="G114" s="104"/>
      <c r="H114" s="104"/>
      <c r="I114" s="104"/>
      <c r="J114" s="104"/>
    </row>
    <row r="115" spans="2:10" ht="11.25">
      <c r="B115" s="104"/>
      <c r="C115" s="104"/>
      <c r="E115" s="104"/>
      <c r="F115" s="104"/>
      <c r="G115" s="104"/>
      <c r="H115" s="104"/>
      <c r="I115" s="104"/>
      <c r="J115" s="104"/>
    </row>
    <row r="116" spans="2:10" ht="11.25">
      <c r="B116" s="104"/>
      <c r="C116" s="104"/>
      <c r="E116" s="104"/>
      <c r="F116" s="104"/>
      <c r="G116" s="104"/>
      <c r="H116" s="104"/>
      <c r="I116" s="104"/>
      <c r="J116" s="104"/>
    </row>
    <row r="117" spans="2:10" ht="11.25">
      <c r="B117" s="104"/>
      <c r="C117" s="104"/>
      <c r="E117" s="104"/>
      <c r="F117" s="104"/>
      <c r="G117" s="104"/>
      <c r="H117" s="104"/>
      <c r="I117" s="104"/>
      <c r="J117" s="104"/>
    </row>
    <row r="118" spans="2:10" ht="11.25">
      <c r="B118" s="104"/>
      <c r="C118" s="104"/>
      <c r="E118" s="104"/>
      <c r="F118" s="104"/>
      <c r="G118" s="104"/>
      <c r="H118" s="104"/>
      <c r="I118" s="104"/>
      <c r="J118" s="104"/>
    </row>
    <row r="119" spans="2:10" ht="11.25">
      <c r="B119" s="104"/>
      <c r="C119" s="104"/>
      <c r="E119" s="104"/>
      <c r="F119" s="104"/>
      <c r="G119" s="104"/>
      <c r="H119" s="104"/>
      <c r="I119" s="104"/>
      <c r="J119" s="104"/>
    </row>
    <row r="120" spans="2:10" ht="11.25">
      <c r="B120" s="104"/>
      <c r="C120" s="104"/>
      <c r="E120" s="104"/>
      <c r="F120" s="104"/>
      <c r="G120" s="104"/>
      <c r="H120" s="104"/>
      <c r="I120" s="104"/>
      <c r="J120" s="104"/>
    </row>
    <row r="121" spans="2:10" ht="11.25">
      <c r="B121" s="104"/>
      <c r="C121" s="104"/>
      <c r="E121" s="104"/>
      <c r="F121" s="104"/>
      <c r="G121" s="104"/>
      <c r="H121" s="104"/>
      <c r="I121" s="104"/>
      <c r="J121" s="104"/>
    </row>
    <row r="122" spans="2:10" ht="11.25">
      <c r="B122" s="104"/>
      <c r="C122" s="104"/>
      <c r="E122" s="104"/>
      <c r="F122" s="104"/>
      <c r="G122" s="104"/>
      <c r="H122" s="104"/>
      <c r="I122" s="104"/>
      <c r="J122" s="104"/>
    </row>
    <row r="123" spans="2:10" ht="11.25">
      <c r="B123" s="104"/>
      <c r="C123" s="104"/>
      <c r="E123" s="104"/>
      <c r="F123" s="104"/>
      <c r="G123" s="104"/>
      <c r="H123" s="104"/>
      <c r="I123" s="104"/>
      <c r="J123" s="104"/>
    </row>
    <row r="124" spans="2:10" ht="11.25">
      <c r="B124" s="104"/>
      <c r="C124" s="104"/>
      <c r="E124" s="104"/>
      <c r="F124" s="104"/>
      <c r="G124" s="104"/>
      <c r="H124" s="104"/>
      <c r="I124" s="104"/>
      <c r="J124" s="104"/>
    </row>
    <row r="125" spans="2:10" ht="11.25">
      <c r="B125" s="104"/>
      <c r="C125" s="104"/>
      <c r="E125" s="104"/>
      <c r="F125" s="104"/>
      <c r="G125" s="104"/>
      <c r="H125" s="104"/>
      <c r="I125" s="104"/>
      <c r="J125" s="104"/>
    </row>
    <row r="126" spans="2:10" ht="11.25">
      <c r="B126" s="104"/>
      <c r="C126" s="104"/>
      <c r="E126" s="104"/>
      <c r="F126" s="104"/>
      <c r="G126" s="104"/>
      <c r="H126" s="104"/>
      <c r="I126" s="104"/>
      <c r="J126" s="104"/>
    </row>
    <row r="127" spans="2:10" ht="11.25">
      <c r="B127" s="104"/>
      <c r="C127" s="104"/>
      <c r="E127" s="104"/>
      <c r="F127" s="104"/>
      <c r="G127" s="104"/>
      <c r="H127" s="104"/>
      <c r="I127" s="104"/>
      <c r="J127" s="104"/>
    </row>
    <row r="128" spans="2:10" ht="11.25">
      <c r="B128" s="104"/>
      <c r="C128" s="104"/>
      <c r="E128" s="104"/>
      <c r="F128" s="104"/>
      <c r="G128" s="104"/>
      <c r="H128" s="104"/>
      <c r="I128" s="104"/>
      <c r="J128" s="104"/>
    </row>
    <row r="129" spans="2:10" ht="11.25">
      <c r="B129" s="104"/>
      <c r="C129" s="104"/>
      <c r="E129" s="104"/>
      <c r="F129" s="104"/>
      <c r="G129" s="104"/>
      <c r="H129" s="104"/>
      <c r="I129" s="104"/>
      <c r="J129" s="104"/>
    </row>
    <row r="130" spans="2:10" ht="11.25">
      <c r="B130" s="104"/>
      <c r="C130" s="104"/>
      <c r="E130" s="104"/>
      <c r="F130" s="104"/>
      <c r="G130" s="104"/>
      <c r="H130" s="104"/>
      <c r="I130" s="104"/>
      <c r="J130" s="104"/>
    </row>
    <row r="131" spans="2:10" ht="11.25">
      <c r="B131" s="104"/>
      <c r="C131" s="104"/>
      <c r="E131" s="104"/>
      <c r="F131" s="104"/>
      <c r="G131" s="104"/>
      <c r="H131" s="104"/>
      <c r="I131" s="104"/>
      <c r="J131" s="104"/>
    </row>
    <row r="132" spans="2:10" ht="11.25">
      <c r="B132" s="104"/>
      <c r="C132" s="104"/>
      <c r="E132" s="104"/>
      <c r="F132" s="104"/>
      <c r="G132" s="104"/>
      <c r="H132" s="104"/>
      <c r="I132" s="104"/>
      <c r="J132" s="104"/>
    </row>
    <row r="133" spans="2:10" ht="11.25">
      <c r="B133" s="104"/>
      <c r="C133" s="104"/>
      <c r="E133" s="104"/>
      <c r="F133" s="104"/>
      <c r="G133" s="104"/>
      <c r="H133" s="104"/>
      <c r="I133" s="104"/>
      <c r="J133" s="104"/>
    </row>
    <row r="134" spans="2:10" ht="11.25">
      <c r="B134" s="104"/>
      <c r="C134" s="104"/>
      <c r="E134" s="104"/>
      <c r="F134" s="104"/>
      <c r="G134" s="104"/>
      <c r="H134" s="104"/>
      <c r="I134" s="104"/>
      <c r="J134" s="104"/>
    </row>
    <row r="135" spans="2:10" ht="11.25">
      <c r="B135" s="104"/>
      <c r="C135" s="104"/>
      <c r="E135" s="104"/>
      <c r="F135" s="104"/>
      <c r="G135" s="104"/>
      <c r="H135" s="104"/>
      <c r="I135" s="104"/>
      <c r="J135" s="104"/>
    </row>
    <row r="136" spans="2:10" ht="11.25">
      <c r="B136" s="104"/>
      <c r="C136" s="104"/>
      <c r="E136" s="104"/>
      <c r="F136" s="104"/>
      <c r="G136" s="104"/>
      <c r="H136" s="104"/>
      <c r="I136" s="104"/>
      <c r="J136" s="104"/>
    </row>
    <row r="137" spans="2:10" ht="11.25">
      <c r="B137" s="104"/>
      <c r="C137" s="104"/>
      <c r="E137" s="104"/>
      <c r="F137" s="104"/>
      <c r="G137" s="104"/>
      <c r="H137" s="104"/>
      <c r="I137" s="104"/>
      <c r="J137" s="104"/>
    </row>
    <row r="138" spans="2:10" ht="11.25">
      <c r="B138" s="104"/>
      <c r="C138" s="104"/>
      <c r="E138" s="104"/>
      <c r="F138" s="104"/>
      <c r="G138" s="104"/>
      <c r="H138" s="104"/>
      <c r="I138" s="104"/>
      <c r="J138" s="104"/>
    </row>
    <row r="139" spans="2:10" ht="11.25">
      <c r="B139" s="104"/>
      <c r="C139" s="104"/>
      <c r="E139" s="104"/>
      <c r="F139" s="104"/>
      <c r="G139" s="104"/>
      <c r="H139" s="104"/>
      <c r="I139" s="104"/>
      <c r="J139" s="104"/>
    </row>
    <row r="140" spans="2:10" ht="11.25">
      <c r="B140" s="104"/>
      <c r="C140" s="104"/>
      <c r="E140" s="104"/>
      <c r="F140" s="104"/>
      <c r="G140" s="104"/>
      <c r="H140" s="104"/>
      <c r="I140" s="104"/>
      <c r="J140" s="104"/>
    </row>
    <row r="141" spans="2:10" ht="11.25">
      <c r="B141" s="104"/>
      <c r="C141" s="104"/>
      <c r="E141" s="104"/>
      <c r="F141" s="104"/>
      <c r="G141" s="104"/>
      <c r="H141" s="104"/>
      <c r="I141" s="104"/>
      <c r="J141" s="104"/>
    </row>
    <row r="142" spans="2:10" ht="11.25">
      <c r="B142" s="104"/>
      <c r="C142" s="104"/>
      <c r="E142" s="104"/>
      <c r="F142" s="104"/>
      <c r="G142" s="104"/>
      <c r="H142" s="104"/>
      <c r="I142" s="104"/>
      <c r="J142" s="104"/>
    </row>
    <row r="143" spans="2:10" ht="11.25">
      <c r="B143" s="104"/>
      <c r="C143" s="104"/>
      <c r="E143" s="104"/>
      <c r="F143" s="104"/>
      <c r="G143" s="104"/>
      <c r="H143" s="104"/>
      <c r="I143" s="104"/>
      <c r="J143" s="104"/>
    </row>
    <row r="144" spans="2:10" ht="11.25">
      <c r="B144" s="104"/>
      <c r="C144" s="104"/>
      <c r="E144" s="104"/>
      <c r="F144" s="104"/>
      <c r="G144" s="104"/>
      <c r="H144" s="104"/>
      <c r="I144" s="104"/>
      <c r="J144" s="104"/>
    </row>
    <row r="145" spans="2:10" ht="11.25">
      <c r="B145" s="104"/>
      <c r="C145" s="104"/>
      <c r="E145" s="104"/>
      <c r="F145" s="104"/>
      <c r="G145" s="104"/>
      <c r="H145" s="104"/>
      <c r="I145" s="104"/>
      <c r="J145" s="104"/>
    </row>
    <row r="146" spans="2:10" ht="11.25">
      <c r="B146" s="104"/>
      <c r="C146" s="104"/>
      <c r="E146" s="104"/>
      <c r="F146" s="104"/>
      <c r="G146" s="104"/>
      <c r="H146" s="104"/>
      <c r="I146" s="104"/>
      <c r="J146" s="104"/>
    </row>
    <row r="147" spans="2:10" ht="11.25">
      <c r="B147" s="104"/>
      <c r="C147" s="104"/>
      <c r="E147" s="104"/>
      <c r="F147" s="104"/>
      <c r="G147" s="104"/>
      <c r="H147" s="104"/>
      <c r="I147" s="104"/>
      <c r="J147" s="104"/>
    </row>
    <row r="148" spans="2:10" ht="11.25">
      <c r="B148" s="104"/>
      <c r="C148" s="104"/>
      <c r="E148" s="104"/>
      <c r="F148" s="104"/>
      <c r="G148" s="104"/>
      <c r="H148" s="104"/>
      <c r="I148" s="104"/>
      <c r="J148" s="104"/>
    </row>
    <row r="149" spans="2:10" ht="11.25">
      <c r="B149" s="104"/>
      <c r="C149" s="104"/>
      <c r="E149" s="104"/>
      <c r="F149" s="104"/>
      <c r="G149" s="104"/>
      <c r="H149" s="104"/>
      <c r="I149" s="104"/>
      <c r="J149" s="104"/>
    </row>
    <row r="150" spans="2:10" ht="11.25">
      <c r="B150" s="104"/>
      <c r="C150" s="104"/>
      <c r="E150" s="104"/>
      <c r="F150" s="104"/>
      <c r="G150" s="104"/>
      <c r="H150" s="104"/>
      <c r="I150" s="104"/>
      <c r="J150" s="104"/>
    </row>
    <row r="151" spans="2:10" ht="11.25">
      <c r="B151" s="104"/>
      <c r="C151" s="104"/>
      <c r="E151" s="104"/>
      <c r="F151" s="104"/>
      <c r="G151" s="104"/>
      <c r="H151" s="104"/>
      <c r="I151" s="104"/>
      <c r="J151" s="104"/>
    </row>
    <row r="152" spans="2:10" ht="11.25">
      <c r="B152" s="104"/>
      <c r="C152" s="104"/>
      <c r="E152" s="104"/>
      <c r="F152" s="104"/>
      <c r="G152" s="104"/>
      <c r="H152" s="104"/>
      <c r="I152" s="104"/>
      <c r="J152" s="104"/>
    </row>
    <row r="153" spans="2:10" ht="11.25">
      <c r="B153" s="104"/>
      <c r="C153" s="104"/>
      <c r="E153" s="104"/>
      <c r="F153" s="104"/>
      <c r="G153" s="104"/>
      <c r="H153" s="104"/>
      <c r="I153" s="104"/>
      <c r="J153" s="104"/>
    </row>
    <row r="154" spans="2:10" ht="11.25">
      <c r="B154" s="104"/>
      <c r="C154" s="104"/>
      <c r="E154" s="104"/>
      <c r="F154" s="104"/>
      <c r="G154" s="104"/>
      <c r="H154" s="104"/>
      <c r="I154" s="104"/>
      <c r="J154" s="104"/>
    </row>
    <row r="155" spans="2:10" ht="11.25">
      <c r="B155" s="104"/>
      <c r="C155" s="104"/>
      <c r="E155" s="104"/>
      <c r="F155" s="104"/>
      <c r="G155" s="104"/>
      <c r="H155" s="104"/>
      <c r="I155" s="104"/>
      <c r="J155" s="104"/>
    </row>
    <row r="156" spans="2:10" ht="11.25">
      <c r="B156" s="104"/>
      <c r="C156" s="104"/>
      <c r="E156" s="104"/>
      <c r="F156" s="104"/>
      <c r="G156" s="104"/>
      <c r="H156" s="104"/>
      <c r="I156" s="104"/>
      <c r="J156" s="104"/>
    </row>
    <row r="157" spans="2:10" ht="11.25">
      <c r="B157" s="104"/>
      <c r="C157" s="104"/>
      <c r="E157" s="104"/>
      <c r="F157" s="104"/>
      <c r="G157" s="104"/>
      <c r="H157" s="104"/>
      <c r="I157" s="104"/>
      <c r="J157" s="104"/>
    </row>
    <row r="158" spans="2:10" ht="11.25">
      <c r="B158" s="104"/>
      <c r="C158" s="104"/>
      <c r="E158" s="104"/>
      <c r="F158" s="104"/>
      <c r="G158" s="104"/>
      <c r="H158" s="104"/>
      <c r="I158" s="104"/>
      <c r="J158" s="104"/>
    </row>
    <row r="159" spans="2:10" ht="11.25">
      <c r="B159" s="104"/>
      <c r="C159" s="104"/>
      <c r="E159" s="104"/>
      <c r="F159" s="104"/>
      <c r="G159" s="104"/>
      <c r="H159" s="104"/>
      <c r="I159" s="104"/>
      <c r="J159" s="104"/>
    </row>
    <row r="160" spans="2:10" ht="11.25">
      <c r="B160" s="104"/>
      <c r="C160" s="104"/>
      <c r="E160" s="104"/>
      <c r="F160" s="104"/>
      <c r="G160" s="104"/>
      <c r="H160" s="104"/>
      <c r="I160" s="104"/>
      <c r="J160" s="104"/>
    </row>
    <row r="161" spans="2:10" ht="11.25">
      <c r="B161" s="104"/>
      <c r="C161" s="104"/>
      <c r="E161" s="104"/>
      <c r="F161" s="104"/>
      <c r="G161" s="104"/>
      <c r="H161" s="104"/>
      <c r="I161" s="104"/>
      <c r="J161" s="104"/>
    </row>
    <row r="162" spans="2:10" ht="11.25">
      <c r="B162" s="104"/>
      <c r="C162" s="104"/>
      <c r="E162" s="104"/>
      <c r="F162" s="104"/>
      <c r="G162" s="104"/>
      <c r="H162" s="104"/>
      <c r="I162" s="104"/>
      <c r="J162" s="104"/>
    </row>
    <row r="163" spans="2:10" ht="11.25">
      <c r="B163" s="104"/>
      <c r="C163" s="104"/>
      <c r="E163" s="104"/>
      <c r="F163" s="104"/>
      <c r="G163" s="104"/>
      <c r="H163" s="104"/>
      <c r="I163" s="104"/>
      <c r="J163" s="104"/>
    </row>
    <row r="164" spans="2:10" ht="11.25">
      <c r="B164" s="104"/>
      <c r="C164" s="104"/>
      <c r="E164" s="104"/>
      <c r="F164" s="104"/>
      <c r="G164" s="104"/>
      <c r="H164" s="104"/>
      <c r="I164" s="104"/>
      <c r="J164" s="104"/>
    </row>
    <row r="165" spans="2:10" ht="11.25">
      <c r="B165" s="104"/>
      <c r="C165" s="104"/>
      <c r="E165" s="104"/>
      <c r="F165" s="104"/>
      <c r="G165" s="104"/>
      <c r="H165" s="104"/>
      <c r="I165" s="104"/>
      <c r="J165" s="104"/>
    </row>
    <row r="166" spans="2:10" ht="11.25">
      <c r="B166" s="104"/>
      <c r="C166" s="104"/>
      <c r="E166" s="104"/>
      <c r="F166" s="104"/>
      <c r="G166" s="104"/>
      <c r="H166" s="104"/>
      <c r="I166" s="104"/>
      <c r="J166" s="104"/>
    </row>
    <row r="167" spans="2:10" ht="11.25">
      <c r="B167" s="104"/>
      <c r="C167" s="104"/>
      <c r="E167" s="104"/>
      <c r="F167" s="104"/>
      <c r="G167" s="104"/>
      <c r="H167" s="104"/>
      <c r="I167" s="104"/>
      <c r="J167" s="104"/>
    </row>
    <row r="168" spans="2:10" ht="11.25">
      <c r="B168" s="104"/>
      <c r="C168" s="104"/>
      <c r="E168" s="104"/>
      <c r="F168" s="104"/>
      <c r="G168" s="104"/>
      <c r="H168" s="104"/>
      <c r="I168" s="104"/>
      <c r="J168" s="104"/>
    </row>
    <row r="169" spans="2:10" ht="11.25">
      <c r="B169" s="104"/>
      <c r="C169" s="104"/>
      <c r="E169" s="104"/>
      <c r="F169" s="104"/>
      <c r="G169" s="104"/>
      <c r="H169" s="104"/>
      <c r="I169" s="104"/>
      <c r="J169" s="104"/>
    </row>
    <row r="170" spans="2:10" ht="11.25">
      <c r="B170" s="104"/>
      <c r="C170" s="104"/>
      <c r="E170" s="104"/>
      <c r="F170" s="104"/>
      <c r="G170" s="104"/>
      <c r="H170" s="104"/>
      <c r="I170" s="104"/>
      <c r="J170" s="104"/>
    </row>
    <row r="171" spans="2:10" ht="11.25">
      <c r="B171" s="104"/>
      <c r="C171" s="104"/>
      <c r="E171" s="104"/>
      <c r="F171" s="104"/>
      <c r="G171" s="104"/>
      <c r="H171" s="104"/>
      <c r="I171" s="104"/>
      <c r="J171" s="104"/>
    </row>
    <row r="172" spans="2:10" ht="11.25">
      <c r="B172" s="104"/>
      <c r="C172" s="104"/>
      <c r="E172" s="104"/>
      <c r="F172" s="104"/>
      <c r="G172" s="104"/>
      <c r="H172" s="104"/>
      <c r="I172" s="104"/>
      <c r="J172" s="104"/>
    </row>
    <row r="173" spans="2:10" ht="11.25">
      <c r="B173" s="104"/>
      <c r="C173" s="104"/>
      <c r="E173" s="104"/>
      <c r="F173" s="104"/>
      <c r="G173" s="104"/>
      <c r="H173" s="104"/>
      <c r="I173" s="104"/>
      <c r="J173" s="104"/>
    </row>
    <row r="174" spans="2:10" ht="11.25">
      <c r="B174" s="104"/>
      <c r="C174" s="104"/>
      <c r="E174" s="104"/>
      <c r="F174" s="104"/>
      <c r="G174" s="104"/>
      <c r="H174" s="104"/>
      <c r="I174" s="104"/>
      <c r="J174" s="104"/>
    </row>
    <row r="175" spans="2:10" ht="11.25">
      <c r="B175" s="104"/>
      <c r="C175" s="104"/>
      <c r="E175" s="104"/>
      <c r="F175" s="104"/>
      <c r="G175" s="104"/>
      <c r="H175" s="104"/>
      <c r="I175" s="104"/>
      <c r="J175" s="104"/>
    </row>
    <row r="176" spans="2:10" ht="11.25">
      <c r="B176" s="104"/>
      <c r="C176" s="104"/>
      <c r="E176" s="104"/>
      <c r="F176" s="104"/>
      <c r="G176" s="104"/>
      <c r="H176" s="104"/>
      <c r="I176" s="104"/>
      <c r="J176" s="104"/>
    </row>
    <row r="177" spans="2:10" ht="11.25">
      <c r="B177" s="104"/>
      <c r="C177" s="104"/>
      <c r="E177" s="104"/>
      <c r="F177" s="104"/>
      <c r="G177" s="104"/>
      <c r="H177" s="104"/>
      <c r="I177" s="104"/>
      <c r="J177" s="104"/>
    </row>
    <row r="178" spans="2:10" ht="11.25">
      <c r="B178" s="104"/>
      <c r="C178" s="104"/>
      <c r="E178" s="104"/>
      <c r="F178" s="104"/>
      <c r="G178" s="104"/>
      <c r="H178" s="104"/>
      <c r="I178" s="104"/>
      <c r="J178" s="104"/>
    </row>
    <row r="179" spans="2:10" ht="11.25">
      <c r="B179" s="104"/>
      <c r="C179" s="104"/>
      <c r="E179" s="104"/>
      <c r="F179" s="104"/>
      <c r="G179" s="104"/>
      <c r="H179" s="104"/>
      <c r="I179" s="104"/>
      <c r="J179" s="104"/>
    </row>
    <row r="180" spans="2:10" ht="11.25">
      <c r="B180" s="104"/>
      <c r="C180" s="104"/>
      <c r="E180" s="104"/>
      <c r="F180" s="104"/>
      <c r="G180" s="104"/>
      <c r="H180" s="104"/>
      <c r="I180" s="104"/>
      <c r="J180" s="104"/>
    </row>
    <row r="181" spans="2:10" ht="11.25">
      <c r="B181" s="104"/>
      <c r="C181" s="104"/>
      <c r="E181" s="104"/>
      <c r="F181" s="104"/>
      <c r="G181" s="104"/>
      <c r="H181" s="104"/>
      <c r="I181" s="104"/>
      <c r="J181" s="104"/>
    </row>
    <row r="182" spans="2:10" ht="11.25">
      <c r="B182" s="104"/>
      <c r="C182" s="104"/>
      <c r="E182" s="104"/>
      <c r="F182" s="104"/>
      <c r="G182" s="104"/>
      <c r="H182" s="104"/>
      <c r="I182" s="104"/>
      <c r="J182" s="104"/>
    </row>
    <row r="183" spans="2:10" ht="11.25">
      <c r="B183" s="104"/>
      <c r="C183" s="104"/>
      <c r="E183" s="104"/>
      <c r="F183" s="104"/>
      <c r="G183" s="104"/>
      <c r="H183" s="104"/>
      <c r="I183" s="104"/>
      <c r="J183" s="104"/>
    </row>
    <row r="184" spans="2:10" ht="11.25">
      <c r="B184" s="104"/>
      <c r="C184" s="104"/>
      <c r="E184" s="104"/>
      <c r="F184" s="104"/>
      <c r="G184" s="104"/>
      <c r="H184" s="104"/>
      <c r="I184" s="104"/>
      <c r="J184" s="104"/>
    </row>
    <row r="185" spans="2:10" ht="11.25">
      <c r="B185" s="104"/>
      <c r="C185" s="104"/>
      <c r="E185" s="104"/>
      <c r="F185" s="104"/>
      <c r="G185" s="104"/>
      <c r="H185" s="104"/>
      <c r="I185" s="104"/>
      <c r="J185" s="104"/>
    </row>
    <row r="186" spans="2:10" ht="11.25">
      <c r="B186" s="104"/>
      <c r="C186" s="104"/>
      <c r="E186" s="104"/>
      <c r="F186" s="104"/>
      <c r="G186" s="104"/>
      <c r="H186" s="104"/>
      <c r="I186" s="104"/>
      <c r="J186" s="104"/>
    </row>
    <row r="187" spans="2:10" ht="11.25">
      <c r="B187" s="104"/>
      <c r="C187" s="104"/>
      <c r="E187" s="104"/>
      <c r="F187" s="104"/>
      <c r="G187" s="104"/>
      <c r="H187" s="104"/>
      <c r="I187" s="104"/>
      <c r="J187" s="104"/>
    </row>
    <row r="188" spans="2:10" ht="11.25">
      <c r="B188" s="104"/>
      <c r="C188" s="104"/>
      <c r="E188" s="104"/>
      <c r="F188" s="104"/>
      <c r="G188" s="104"/>
      <c r="H188" s="104"/>
      <c r="I188" s="104"/>
      <c r="J188" s="104"/>
    </row>
    <row r="189" spans="2:10" ht="11.25">
      <c r="B189" s="104"/>
      <c r="C189" s="104"/>
      <c r="E189" s="104"/>
      <c r="F189" s="104"/>
      <c r="G189" s="104"/>
      <c r="H189" s="104"/>
      <c r="I189" s="104"/>
      <c r="J189" s="104"/>
    </row>
    <row r="190" spans="2:10" ht="11.25">
      <c r="B190" s="104"/>
      <c r="C190" s="104"/>
      <c r="E190" s="104"/>
      <c r="F190" s="104"/>
      <c r="G190" s="104"/>
      <c r="H190" s="104"/>
      <c r="I190" s="104"/>
      <c r="J190" s="104"/>
    </row>
    <row r="191" spans="2:10" ht="11.25">
      <c r="B191" s="104"/>
      <c r="C191" s="104"/>
      <c r="E191" s="104"/>
      <c r="F191" s="104"/>
      <c r="G191" s="104"/>
      <c r="H191" s="104"/>
      <c r="I191" s="104"/>
      <c r="J191" s="104"/>
    </row>
    <row r="192" spans="2:10" ht="11.25">
      <c r="B192" s="104"/>
      <c r="C192" s="104"/>
      <c r="E192" s="104"/>
      <c r="F192" s="104"/>
      <c r="G192" s="104"/>
      <c r="H192" s="104"/>
      <c r="I192" s="104"/>
      <c r="J192" s="104"/>
    </row>
    <row r="193" spans="2:10" ht="11.25">
      <c r="B193" s="104"/>
      <c r="C193" s="104"/>
      <c r="E193" s="104"/>
      <c r="F193" s="104"/>
      <c r="G193" s="104"/>
      <c r="H193" s="104"/>
      <c r="I193" s="104"/>
      <c r="J193" s="104"/>
    </row>
    <row r="194" spans="2:10" ht="11.25">
      <c r="B194" s="104"/>
      <c r="C194" s="104"/>
      <c r="E194" s="104"/>
      <c r="F194" s="104"/>
      <c r="G194" s="104"/>
      <c r="H194" s="104"/>
      <c r="I194" s="104"/>
      <c r="J194" s="104"/>
    </row>
    <row r="195" spans="2:10" ht="11.25">
      <c r="B195" s="104"/>
      <c r="C195" s="104"/>
      <c r="E195" s="104"/>
      <c r="F195" s="104"/>
      <c r="G195" s="104"/>
      <c r="H195" s="104"/>
      <c r="I195" s="104"/>
      <c r="J195" s="104"/>
    </row>
    <row r="196" spans="2:10" ht="11.25">
      <c r="B196" s="104"/>
      <c r="C196" s="104"/>
      <c r="E196" s="104"/>
      <c r="F196" s="104"/>
      <c r="G196" s="104"/>
      <c r="H196" s="104"/>
      <c r="I196" s="104"/>
      <c r="J196" s="104"/>
    </row>
    <row r="197" spans="2:10" ht="11.25">
      <c r="B197" s="104"/>
      <c r="C197" s="104"/>
      <c r="E197" s="104"/>
      <c r="F197" s="104"/>
      <c r="G197" s="104"/>
      <c r="H197" s="104"/>
      <c r="I197" s="104"/>
      <c r="J197" s="104"/>
    </row>
    <row r="198" spans="2:10" ht="11.25">
      <c r="B198" s="104"/>
      <c r="C198" s="104"/>
      <c r="E198" s="104"/>
      <c r="F198" s="104"/>
      <c r="G198" s="104"/>
      <c r="H198" s="104"/>
      <c r="I198" s="104"/>
      <c r="J198" s="104"/>
    </row>
    <row r="199" spans="2:10" ht="11.25">
      <c r="B199" s="104"/>
      <c r="C199" s="104"/>
      <c r="E199" s="104"/>
      <c r="F199" s="104"/>
      <c r="G199" s="104"/>
      <c r="H199" s="104"/>
      <c r="I199" s="104"/>
      <c r="J199" s="104"/>
    </row>
    <row r="200" spans="2:10" ht="11.25">
      <c r="B200" s="104"/>
      <c r="C200" s="104"/>
      <c r="E200" s="104"/>
      <c r="F200" s="104"/>
      <c r="G200" s="104"/>
      <c r="H200" s="104"/>
      <c r="I200" s="104"/>
      <c r="J200" s="104"/>
    </row>
    <row r="201" spans="2:10" ht="11.25">
      <c r="B201" s="104"/>
      <c r="C201" s="104"/>
      <c r="E201" s="104"/>
      <c r="F201" s="104"/>
      <c r="G201" s="104"/>
      <c r="H201" s="104"/>
      <c r="I201" s="104"/>
      <c r="J201" s="104"/>
    </row>
    <row r="202" spans="2:10" ht="11.25">
      <c r="B202" s="104"/>
      <c r="C202" s="104"/>
      <c r="E202" s="104"/>
      <c r="F202" s="104"/>
      <c r="G202" s="104"/>
      <c r="H202" s="104"/>
      <c r="I202" s="104"/>
      <c r="J202" s="104"/>
    </row>
    <row r="203" spans="2:10" ht="11.25">
      <c r="B203" s="104"/>
      <c r="C203" s="104"/>
      <c r="E203" s="104"/>
      <c r="F203" s="104"/>
      <c r="G203" s="104"/>
      <c r="H203" s="104"/>
      <c r="I203" s="104"/>
      <c r="J203" s="104"/>
    </row>
    <row r="204" spans="2:10" ht="11.25">
      <c r="B204" s="104"/>
      <c r="C204" s="104"/>
      <c r="E204" s="104"/>
      <c r="F204" s="104"/>
      <c r="G204" s="104"/>
      <c r="H204" s="104"/>
      <c r="I204" s="104"/>
      <c r="J204" s="104"/>
    </row>
    <row r="205" spans="2:10" ht="11.25">
      <c r="B205" s="104"/>
      <c r="C205" s="104"/>
      <c r="E205" s="104"/>
      <c r="F205" s="104"/>
      <c r="G205" s="104"/>
      <c r="H205" s="104"/>
      <c r="I205" s="104"/>
      <c r="J205" s="104"/>
    </row>
    <row r="206" spans="2:10" ht="11.25">
      <c r="B206" s="104"/>
      <c r="C206" s="104"/>
      <c r="E206" s="104"/>
      <c r="F206" s="104"/>
      <c r="G206" s="104"/>
      <c r="H206" s="104"/>
      <c r="I206" s="104"/>
      <c r="J206" s="104"/>
    </row>
    <row r="207" spans="2:10" ht="11.25">
      <c r="B207" s="104"/>
      <c r="C207" s="104"/>
      <c r="E207" s="104"/>
      <c r="F207" s="104"/>
      <c r="G207" s="104"/>
      <c r="H207" s="104"/>
      <c r="I207" s="104"/>
      <c r="J207" s="104"/>
    </row>
    <row r="208" spans="2:10" ht="11.25">
      <c r="B208" s="104"/>
      <c r="C208" s="104"/>
      <c r="E208" s="104"/>
      <c r="F208" s="104"/>
      <c r="G208" s="104"/>
      <c r="H208" s="104"/>
      <c r="I208" s="104"/>
      <c r="J208" s="104"/>
    </row>
    <row r="209" spans="2:10" ht="11.25">
      <c r="B209" s="104"/>
      <c r="C209" s="104"/>
      <c r="E209" s="104"/>
      <c r="F209" s="104"/>
      <c r="G209" s="104"/>
      <c r="H209" s="104"/>
      <c r="I209" s="104"/>
      <c r="J209" s="104"/>
    </row>
    <row r="210" spans="2:10" ht="11.25">
      <c r="B210" s="104"/>
      <c r="C210" s="104"/>
      <c r="E210" s="104"/>
      <c r="F210" s="104"/>
      <c r="G210" s="104"/>
      <c r="H210" s="104"/>
      <c r="I210" s="104"/>
      <c r="J210" s="104"/>
    </row>
    <row r="211" spans="2:10" ht="11.25">
      <c r="B211" s="104"/>
      <c r="C211" s="104"/>
      <c r="E211" s="104"/>
      <c r="F211" s="104"/>
      <c r="G211" s="104"/>
      <c r="H211" s="104"/>
      <c r="I211" s="104"/>
      <c r="J211" s="104"/>
    </row>
    <row r="212" spans="2:10" ht="11.25">
      <c r="B212" s="104"/>
      <c r="C212" s="104"/>
      <c r="E212" s="104"/>
      <c r="F212" s="104"/>
      <c r="G212" s="104"/>
      <c r="H212" s="104"/>
      <c r="I212" s="104"/>
      <c r="J212" s="104"/>
    </row>
    <row r="213" spans="2:10" ht="11.25">
      <c r="B213" s="104"/>
      <c r="C213" s="104"/>
      <c r="E213" s="104"/>
      <c r="F213" s="104"/>
      <c r="G213" s="104"/>
      <c r="H213" s="104"/>
      <c r="I213" s="104"/>
      <c r="J213" s="104"/>
    </row>
    <row r="214" spans="2:10" ht="11.25">
      <c r="B214" s="104"/>
      <c r="C214" s="104"/>
      <c r="E214" s="104"/>
      <c r="F214" s="104"/>
      <c r="G214" s="104"/>
      <c r="H214" s="104"/>
      <c r="I214" s="104"/>
      <c r="J214" s="104"/>
    </row>
    <row r="215" spans="2:10" ht="11.25">
      <c r="B215" s="104"/>
      <c r="C215" s="104"/>
      <c r="E215" s="104"/>
      <c r="F215" s="104"/>
      <c r="G215" s="104"/>
      <c r="H215" s="104"/>
      <c r="I215" s="104"/>
      <c r="J215" s="104"/>
    </row>
    <row r="216" spans="2:10" ht="11.25">
      <c r="B216" s="104"/>
      <c r="C216" s="104"/>
      <c r="E216" s="104"/>
      <c r="F216" s="104"/>
      <c r="G216" s="104"/>
      <c r="H216" s="104"/>
      <c r="I216" s="104"/>
      <c r="J216" s="104"/>
    </row>
    <row r="217" spans="2:10" ht="11.25">
      <c r="B217" s="104"/>
      <c r="C217" s="104"/>
      <c r="E217" s="104"/>
      <c r="F217" s="104"/>
      <c r="G217" s="104"/>
      <c r="H217" s="104"/>
      <c r="I217" s="104"/>
      <c r="J217" s="104"/>
    </row>
    <row r="218" spans="2:10" ht="11.25">
      <c r="B218" s="104"/>
      <c r="C218" s="104"/>
      <c r="E218" s="104"/>
      <c r="F218" s="104"/>
      <c r="G218" s="104"/>
      <c r="H218" s="104"/>
      <c r="I218" s="104"/>
      <c r="J218" s="104"/>
    </row>
    <row r="219" spans="2:10" ht="11.25">
      <c r="B219" s="104"/>
      <c r="C219" s="104"/>
      <c r="E219" s="104"/>
      <c r="F219" s="104"/>
      <c r="G219" s="104"/>
      <c r="H219" s="104"/>
      <c r="I219" s="104"/>
      <c r="J219" s="104"/>
    </row>
    <row r="220" spans="2:10" ht="11.25">
      <c r="B220" s="104"/>
      <c r="C220" s="104"/>
      <c r="E220" s="104"/>
      <c r="F220" s="104"/>
      <c r="G220" s="104"/>
      <c r="H220" s="104"/>
      <c r="I220" s="104"/>
      <c r="J220" s="104"/>
    </row>
    <row r="221" spans="2:10" ht="11.25">
      <c r="B221" s="104"/>
      <c r="C221" s="104"/>
      <c r="E221" s="104"/>
      <c r="F221" s="104"/>
      <c r="G221" s="104"/>
      <c r="H221" s="104"/>
      <c r="I221" s="104"/>
      <c r="J221" s="104"/>
    </row>
    <row r="222" spans="2:10" ht="11.25">
      <c r="B222" s="104"/>
      <c r="C222" s="104"/>
      <c r="E222" s="104"/>
      <c r="F222" s="104"/>
      <c r="G222" s="104"/>
      <c r="H222" s="104"/>
      <c r="I222" s="104"/>
      <c r="J222" s="104"/>
    </row>
    <row r="223" spans="2:10" ht="11.25">
      <c r="B223" s="104"/>
      <c r="C223" s="104"/>
      <c r="E223" s="104"/>
      <c r="F223" s="104"/>
      <c r="G223" s="104"/>
      <c r="H223" s="104"/>
      <c r="I223" s="104"/>
      <c r="J223" s="104"/>
    </row>
    <row r="224" spans="2:10" ht="11.25">
      <c r="B224" s="104"/>
      <c r="C224" s="104"/>
      <c r="E224" s="104"/>
      <c r="F224" s="104"/>
      <c r="G224" s="104"/>
      <c r="H224" s="104"/>
      <c r="I224" s="104"/>
      <c r="J224" s="104"/>
    </row>
    <row r="225" spans="2:10" ht="11.25">
      <c r="B225" s="104"/>
      <c r="C225" s="104"/>
      <c r="E225" s="104"/>
      <c r="F225" s="104"/>
      <c r="G225" s="104"/>
      <c r="H225" s="104"/>
      <c r="I225" s="104"/>
      <c r="J225" s="104"/>
    </row>
    <row r="226" spans="2:10" ht="11.25">
      <c r="B226" s="104"/>
      <c r="C226" s="104"/>
      <c r="E226" s="104"/>
      <c r="F226" s="104"/>
      <c r="G226" s="104"/>
      <c r="H226" s="104"/>
      <c r="I226" s="104"/>
      <c r="J226" s="104"/>
    </row>
    <row r="227" spans="2:10" ht="11.25">
      <c r="B227" s="104"/>
      <c r="C227" s="104"/>
      <c r="E227" s="104"/>
      <c r="F227" s="104"/>
      <c r="G227" s="104"/>
      <c r="H227" s="104"/>
      <c r="I227" s="104"/>
      <c r="J227" s="104"/>
    </row>
    <row r="228" spans="2:10" ht="11.25">
      <c r="B228" s="104"/>
      <c r="C228" s="104"/>
      <c r="E228" s="104"/>
      <c r="F228" s="104"/>
      <c r="G228" s="104"/>
      <c r="H228" s="104"/>
      <c r="I228" s="104"/>
      <c r="J228" s="104"/>
    </row>
    <row r="229" spans="2:10" ht="11.25">
      <c r="B229" s="104"/>
      <c r="C229" s="104"/>
      <c r="E229" s="104"/>
      <c r="F229" s="104"/>
      <c r="G229" s="104"/>
      <c r="H229" s="104"/>
      <c r="I229" s="104"/>
      <c r="J229" s="104"/>
    </row>
    <row r="230" spans="2:10" ht="11.25">
      <c r="B230" s="104"/>
      <c r="C230" s="104"/>
      <c r="E230" s="104"/>
      <c r="F230" s="104"/>
      <c r="G230" s="104"/>
      <c r="H230" s="104"/>
      <c r="I230" s="104"/>
      <c r="J230" s="104"/>
    </row>
    <row r="231" spans="2:10" ht="11.25">
      <c r="B231" s="104"/>
      <c r="C231" s="104"/>
      <c r="E231" s="104"/>
      <c r="F231" s="104"/>
      <c r="G231" s="104"/>
      <c r="H231" s="104"/>
      <c r="I231" s="104"/>
      <c r="J231" s="104"/>
    </row>
    <row r="232" spans="2:10" ht="11.25">
      <c r="B232" s="104"/>
      <c r="C232" s="104"/>
      <c r="E232" s="104"/>
      <c r="F232" s="104"/>
      <c r="G232" s="104"/>
      <c r="H232" s="104"/>
      <c r="I232" s="104"/>
      <c r="J232" s="104"/>
    </row>
    <row r="233" spans="2:10" ht="11.25">
      <c r="B233" s="104"/>
      <c r="C233" s="104"/>
      <c r="E233" s="104"/>
      <c r="F233" s="104"/>
      <c r="G233" s="104"/>
      <c r="H233" s="104"/>
      <c r="I233" s="104"/>
      <c r="J233" s="104"/>
    </row>
    <row r="234" spans="2:10" ht="11.25">
      <c r="B234" s="104"/>
      <c r="C234" s="104"/>
      <c r="E234" s="104"/>
      <c r="F234" s="104"/>
      <c r="G234" s="104"/>
      <c r="H234" s="104"/>
      <c r="I234" s="104"/>
      <c r="J234" s="104"/>
    </row>
    <row r="235" spans="2:10" ht="11.25">
      <c r="B235" s="104"/>
      <c r="C235" s="104"/>
      <c r="E235" s="104"/>
      <c r="F235" s="104"/>
      <c r="G235" s="104"/>
      <c r="H235" s="104"/>
      <c r="I235" s="104"/>
      <c r="J235" s="104"/>
    </row>
    <row r="236" spans="2:10" ht="11.25">
      <c r="B236" s="104"/>
      <c r="C236" s="104"/>
      <c r="E236" s="104"/>
      <c r="F236" s="104"/>
      <c r="G236" s="104"/>
      <c r="H236" s="104"/>
      <c r="I236" s="104"/>
      <c r="J236" s="104"/>
    </row>
    <row r="237" spans="2:10" ht="11.25">
      <c r="B237" s="104"/>
      <c r="C237" s="104"/>
      <c r="E237" s="104"/>
      <c r="F237" s="104"/>
      <c r="G237" s="104"/>
      <c r="H237" s="104"/>
      <c r="I237" s="104"/>
      <c r="J237" s="104"/>
    </row>
    <row r="238" spans="2:10" ht="11.25">
      <c r="B238" s="104"/>
      <c r="C238" s="104"/>
      <c r="E238" s="104"/>
      <c r="F238" s="104"/>
      <c r="G238" s="104"/>
      <c r="H238" s="104"/>
      <c r="I238" s="104"/>
      <c r="J238" s="104"/>
    </row>
    <row r="239" spans="2:10" ht="11.25">
      <c r="B239" s="104"/>
      <c r="C239" s="104"/>
      <c r="E239" s="104"/>
      <c r="F239" s="104"/>
      <c r="G239" s="104"/>
      <c r="H239" s="104"/>
      <c r="I239" s="104"/>
      <c r="J239" s="104"/>
    </row>
    <row r="240" spans="2:10" ht="11.25">
      <c r="B240" s="104"/>
      <c r="C240" s="104"/>
      <c r="E240" s="104"/>
      <c r="F240" s="104"/>
      <c r="G240" s="104"/>
      <c r="H240" s="104"/>
      <c r="I240" s="104"/>
      <c r="J240" s="104"/>
    </row>
    <row r="241" spans="2:10" ht="11.25">
      <c r="B241" s="104"/>
      <c r="C241" s="104"/>
      <c r="E241" s="104"/>
      <c r="F241" s="104"/>
      <c r="G241" s="104"/>
      <c r="H241" s="104"/>
      <c r="I241" s="104"/>
      <c r="J241" s="104"/>
    </row>
    <row r="242" spans="2:10" ht="11.25">
      <c r="B242" s="104"/>
      <c r="C242" s="104"/>
      <c r="E242" s="104"/>
      <c r="F242" s="104"/>
      <c r="G242" s="104"/>
      <c r="H242" s="104"/>
      <c r="I242" s="104"/>
      <c r="J242" s="104"/>
    </row>
    <row r="243" spans="2:10" ht="11.25">
      <c r="B243" s="104"/>
      <c r="C243" s="104"/>
      <c r="E243" s="104"/>
      <c r="F243" s="104"/>
      <c r="G243" s="104"/>
      <c r="H243" s="104"/>
      <c r="I243" s="104"/>
      <c r="J243" s="104"/>
    </row>
    <row r="244" spans="2:10" ht="11.25">
      <c r="B244" s="104"/>
      <c r="C244" s="104"/>
      <c r="E244" s="104"/>
      <c r="F244" s="104"/>
      <c r="G244" s="104"/>
      <c r="H244" s="104"/>
      <c r="I244" s="104"/>
      <c r="J244" s="104"/>
    </row>
    <row r="245" spans="2:10" ht="11.25">
      <c r="B245" s="104"/>
      <c r="C245" s="104"/>
      <c r="E245" s="104"/>
      <c r="F245" s="104"/>
      <c r="G245" s="104"/>
      <c r="H245" s="104"/>
      <c r="I245" s="104"/>
      <c r="J245" s="104"/>
    </row>
    <row r="246" spans="2:10" ht="11.25">
      <c r="B246" s="104"/>
      <c r="C246" s="104"/>
      <c r="E246" s="104"/>
      <c r="F246" s="104"/>
      <c r="G246" s="104"/>
      <c r="H246" s="104"/>
      <c r="I246" s="104"/>
      <c r="J246" s="104"/>
    </row>
    <row r="247" spans="2:10" ht="11.25">
      <c r="B247" s="104"/>
      <c r="C247" s="104"/>
      <c r="E247" s="104"/>
      <c r="F247" s="104"/>
      <c r="G247" s="104"/>
      <c r="H247" s="104"/>
      <c r="I247" s="104"/>
      <c r="J247" s="104"/>
    </row>
    <row r="248" spans="2:10" ht="11.25">
      <c r="B248" s="104"/>
      <c r="C248" s="104"/>
      <c r="E248" s="104"/>
      <c r="F248" s="104"/>
      <c r="G248" s="104"/>
      <c r="H248" s="104"/>
      <c r="I248" s="104"/>
      <c r="J248" s="104"/>
    </row>
    <row r="249" spans="2:10" ht="11.25">
      <c r="B249" s="104"/>
      <c r="C249" s="104"/>
      <c r="E249" s="104"/>
      <c r="F249" s="104"/>
      <c r="G249" s="104"/>
      <c r="H249" s="104"/>
      <c r="I249" s="104"/>
      <c r="J249" s="104"/>
    </row>
    <row r="250" spans="2:10" ht="11.25">
      <c r="B250" s="104"/>
      <c r="C250" s="104"/>
      <c r="E250" s="104"/>
      <c r="F250" s="104"/>
      <c r="G250" s="104"/>
      <c r="H250" s="104"/>
      <c r="I250" s="104"/>
      <c r="J250" s="104"/>
    </row>
    <row r="251" spans="2:10" ht="11.25">
      <c r="B251" s="104"/>
      <c r="C251" s="104"/>
      <c r="E251" s="104"/>
      <c r="F251" s="104"/>
      <c r="G251" s="104"/>
      <c r="H251" s="104"/>
      <c r="I251" s="104"/>
      <c r="J251" s="104"/>
    </row>
    <row r="252" spans="2:10" ht="11.25">
      <c r="B252" s="104"/>
      <c r="C252" s="104"/>
      <c r="E252" s="104"/>
      <c r="F252" s="104"/>
      <c r="G252" s="104"/>
      <c r="H252" s="104"/>
      <c r="I252" s="104"/>
      <c r="J252" s="104"/>
    </row>
    <row r="253" spans="2:10" ht="11.25">
      <c r="B253" s="104"/>
      <c r="C253" s="104"/>
      <c r="E253" s="104"/>
      <c r="F253" s="104"/>
      <c r="G253" s="104"/>
      <c r="H253" s="104"/>
      <c r="I253" s="104"/>
      <c r="J253" s="104"/>
    </row>
    <row r="254" spans="2:10" ht="11.25">
      <c r="B254" s="104"/>
      <c r="C254" s="104"/>
      <c r="E254" s="104"/>
      <c r="F254" s="104"/>
      <c r="G254" s="104"/>
      <c r="H254" s="104"/>
      <c r="I254" s="104"/>
      <c r="J254" s="104"/>
    </row>
    <row r="255" spans="2:10" ht="11.25">
      <c r="B255" s="104"/>
      <c r="C255" s="104"/>
      <c r="E255" s="104"/>
      <c r="F255" s="104"/>
      <c r="G255" s="104"/>
      <c r="H255" s="104"/>
      <c r="I255" s="104"/>
      <c r="J255" s="104"/>
    </row>
    <row r="256" spans="2:10" ht="11.25">
      <c r="B256" s="104"/>
      <c r="C256" s="104"/>
      <c r="E256" s="104"/>
      <c r="F256" s="104"/>
      <c r="G256" s="104"/>
      <c r="H256" s="104"/>
      <c r="I256" s="104"/>
      <c r="J256" s="104"/>
    </row>
    <row r="257" spans="2:10" ht="11.25">
      <c r="B257" s="104"/>
      <c r="C257" s="104"/>
      <c r="E257" s="104"/>
      <c r="F257" s="104"/>
      <c r="G257" s="104"/>
      <c r="H257" s="104"/>
      <c r="I257" s="104"/>
      <c r="J257" s="104"/>
    </row>
    <row r="258" spans="2:10" ht="11.25">
      <c r="B258" s="104"/>
      <c r="C258" s="104"/>
      <c r="E258" s="104"/>
      <c r="F258" s="104"/>
      <c r="G258" s="104"/>
      <c r="H258" s="104"/>
      <c r="I258" s="104"/>
      <c r="J258" s="104"/>
    </row>
    <row r="259" spans="2:10" ht="11.25">
      <c r="B259" s="104"/>
      <c r="C259" s="104"/>
      <c r="E259" s="104"/>
      <c r="F259" s="104"/>
      <c r="G259" s="104"/>
      <c r="H259" s="104"/>
      <c r="I259" s="104"/>
      <c r="J259" s="104"/>
    </row>
    <row r="260" spans="2:10" ht="11.25">
      <c r="B260" s="104"/>
      <c r="C260" s="104"/>
      <c r="E260" s="104"/>
      <c r="F260" s="104"/>
      <c r="G260" s="104"/>
      <c r="H260" s="104"/>
      <c r="I260" s="104"/>
      <c r="J260" s="104"/>
    </row>
    <row r="261" spans="2:10" ht="11.25">
      <c r="B261" s="104"/>
      <c r="C261" s="104"/>
      <c r="E261" s="104"/>
      <c r="F261" s="104"/>
      <c r="G261" s="104"/>
      <c r="H261" s="104"/>
      <c r="I261" s="104"/>
      <c r="J261" s="104"/>
    </row>
    <row r="262" spans="2:10" ht="11.25">
      <c r="B262" s="104"/>
      <c r="C262" s="104"/>
      <c r="E262" s="104"/>
      <c r="F262" s="104"/>
      <c r="G262" s="104"/>
      <c r="H262" s="104"/>
      <c r="I262" s="104"/>
      <c r="J262" s="104"/>
    </row>
    <row r="263" spans="2:10" ht="11.25">
      <c r="B263" s="104"/>
      <c r="C263" s="104"/>
      <c r="E263" s="104"/>
      <c r="F263" s="104"/>
      <c r="G263" s="104"/>
      <c r="H263" s="104"/>
      <c r="I263" s="104"/>
      <c r="J263" s="104"/>
    </row>
    <row r="264" spans="2:10" ht="11.25">
      <c r="B264" s="104"/>
      <c r="C264" s="104"/>
      <c r="E264" s="104"/>
      <c r="F264" s="104"/>
      <c r="G264" s="104"/>
      <c r="H264" s="104"/>
      <c r="I264" s="104"/>
      <c r="J264" s="104"/>
    </row>
    <row r="265" spans="2:10" ht="11.25">
      <c r="B265" s="104"/>
      <c r="C265" s="104"/>
      <c r="E265" s="104"/>
      <c r="F265" s="104"/>
      <c r="G265" s="104"/>
      <c r="H265" s="104"/>
      <c r="I265" s="104"/>
      <c r="J265" s="104"/>
    </row>
    <row r="266" spans="2:10" ht="11.25">
      <c r="B266" s="104"/>
      <c r="C266" s="104"/>
      <c r="E266" s="104"/>
      <c r="F266" s="104"/>
      <c r="G266" s="104"/>
      <c r="H266" s="104"/>
      <c r="I266" s="104"/>
      <c r="J266" s="104"/>
    </row>
    <row r="267" spans="2:10" ht="11.25">
      <c r="B267" s="104"/>
      <c r="C267" s="104"/>
      <c r="E267" s="104"/>
      <c r="F267" s="104"/>
      <c r="G267" s="104"/>
      <c r="H267" s="104"/>
      <c r="I267" s="104"/>
      <c r="J267" s="104"/>
    </row>
    <row r="268" spans="2:10" ht="11.25">
      <c r="B268" s="104"/>
      <c r="C268" s="104"/>
      <c r="E268" s="104"/>
      <c r="F268" s="104"/>
      <c r="G268" s="104"/>
      <c r="H268" s="104"/>
      <c r="I268" s="104"/>
      <c r="J268" s="104"/>
    </row>
    <row r="269" spans="2:10" ht="11.25">
      <c r="B269" s="104"/>
      <c r="C269" s="104"/>
      <c r="E269" s="104"/>
      <c r="F269" s="104"/>
      <c r="G269" s="104"/>
      <c r="H269" s="104"/>
      <c r="I269" s="104"/>
      <c r="J269" s="104"/>
    </row>
    <row r="270" spans="2:10" ht="11.25">
      <c r="B270" s="104"/>
      <c r="C270" s="104"/>
      <c r="E270" s="104"/>
      <c r="F270" s="104"/>
      <c r="G270" s="104"/>
      <c r="H270" s="104"/>
      <c r="I270" s="104"/>
      <c r="J270" s="104"/>
    </row>
    <row r="271" spans="2:10" ht="11.25">
      <c r="B271" s="104"/>
      <c r="C271" s="104"/>
      <c r="E271" s="104"/>
      <c r="F271" s="104"/>
      <c r="G271" s="104"/>
      <c r="H271" s="104"/>
      <c r="I271" s="104"/>
      <c r="J271" s="104"/>
    </row>
    <row r="272" spans="2:10" ht="11.25">
      <c r="B272" s="104"/>
      <c r="C272" s="104"/>
      <c r="E272" s="104"/>
      <c r="F272" s="104"/>
      <c r="G272" s="104"/>
      <c r="H272" s="104"/>
      <c r="I272" s="104"/>
      <c r="J272" s="104"/>
    </row>
    <row r="273" spans="2:10" ht="11.25">
      <c r="B273" s="104"/>
      <c r="C273" s="104"/>
      <c r="E273" s="104"/>
      <c r="F273" s="104"/>
      <c r="G273" s="104"/>
      <c r="H273" s="104"/>
      <c r="I273" s="104"/>
      <c r="J273" s="104"/>
    </row>
    <row r="274" spans="2:10" ht="11.25">
      <c r="B274" s="104"/>
      <c r="C274" s="104"/>
      <c r="E274" s="104"/>
      <c r="F274" s="104"/>
      <c r="G274" s="104"/>
      <c r="H274" s="104"/>
      <c r="I274" s="104"/>
      <c r="J274" s="104"/>
    </row>
    <row r="275" spans="2:10" ht="11.25">
      <c r="B275" s="104"/>
      <c r="C275" s="104"/>
      <c r="E275" s="104"/>
      <c r="F275" s="104"/>
      <c r="G275" s="104"/>
      <c r="H275" s="104"/>
      <c r="I275" s="104"/>
      <c r="J275" s="104"/>
    </row>
    <row r="276" spans="2:10" ht="11.25">
      <c r="B276" s="104"/>
      <c r="C276" s="104"/>
      <c r="E276" s="104"/>
      <c r="F276" s="104"/>
      <c r="G276" s="104"/>
      <c r="H276" s="104"/>
      <c r="I276" s="104"/>
      <c r="J276" s="104"/>
    </row>
    <row r="277" spans="2:10" ht="11.25">
      <c r="B277" s="104"/>
      <c r="C277" s="104"/>
      <c r="E277" s="104"/>
      <c r="F277" s="104"/>
      <c r="G277" s="104"/>
      <c r="H277" s="104"/>
      <c r="I277" s="104"/>
      <c r="J277" s="104"/>
    </row>
    <row r="278" spans="2:10" ht="11.25">
      <c r="B278" s="104"/>
      <c r="C278" s="104"/>
      <c r="E278" s="104"/>
      <c r="F278" s="104"/>
      <c r="G278" s="104"/>
      <c r="H278" s="104"/>
      <c r="I278" s="104"/>
      <c r="J278" s="104"/>
    </row>
    <row r="279" spans="2:10" ht="11.25">
      <c r="B279" s="104"/>
      <c r="C279" s="104"/>
      <c r="E279" s="104"/>
      <c r="F279" s="104"/>
      <c r="G279" s="104"/>
      <c r="H279" s="104"/>
      <c r="I279" s="104"/>
      <c r="J279" s="104"/>
    </row>
    <row r="280" spans="2:10" ht="11.25">
      <c r="B280" s="104"/>
      <c r="C280" s="104"/>
      <c r="E280" s="104"/>
      <c r="F280" s="104"/>
      <c r="G280" s="104"/>
      <c r="H280" s="104"/>
      <c r="I280" s="104"/>
      <c r="J280" s="104"/>
    </row>
    <row r="281" spans="2:10" ht="11.25">
      <c r="B281" s="104"/>
      <c r="C281" s="104"/>
      <c r="E281" s="104"/>
      <c r="F281" s="104"/>
      <c r="G281" s="104"/>
      <c r="H281" s="104"/>
      <c r="I281" s="104"/>
      <c r="J281" s="104"/>
    </row>
    <row r="282" spans="2:10" ht="11.25">
      <c r="B282" s="104"/>
      <c r="C282" s="104"/>
      <c r="E282" s="104"/>
      <c r="F282" s="104"/>
      <c r="G282" s="104"/>
      <c r="H282" s="104"/>
      <c r="I282" s="104"/>
      <c r="J282" s="104"/>
    </row>
    <row r="283" spans="2:10" ht="11.25">
      <c r="B283" s="104"/>
      <c r="C283" s="104"/>
      <c r="E283" s="104"/>
      <c r="F283" s="104"/>
      <c r="G283" s="104"/>
      <c r="H283" s="104"/>
      <c r="I283" s="104"/>
      <c r="J283" s="104"/>
    </row>
    <row r="284" spans="2:10" ht="11.25">
      <c r="B284" s="104"/>
      <c r="C284" s="104"/>
      <c r="E284" s="104"/>
      <c r="F284" s="104"/>
      <c r="G284" s="104"/>
      <c r="H284" s="104"/>
      <c r="I284" s="104"/>
      <c r="J284" s="104"/>
    </row>
    <row r="285" spans="2:10" ht="11.25">
      <c r="B285" s="104"/>
      <c r="C285" s="104"/>
      <c r="E285" s="104"/>
      <c r="F285" s="104"/>
      <c r="G285" s="104"/>
      <c r="H285" s="104"/>
      <c r="I285" s="104"/>
      <c r="J285" s="104"/>
    </row>
    <row r="286" spans="2:10" ht="11.25">
      <c r="B286" s="104"/>
      <c r="C286" s="104"/>
      <c r="E286" s="104"/>
      <c r="F286" s="104"/>
      <c r="G286" s="104"/>
      <c r="H286" s="104"/>
      <c r="I286" s="104"/>
      <c r="J286" s="104"/>
    </row>
    <row r="287" spans="2:10" ht="11.25">
      <c r="B287" s="104"/>
      <c r="C287" s="104"/>
      <c r="E287" s="104"/>
      <c r="F287" s="104"/>
      <c r="G287" s="104"/>
      <c r="H287" s="104"/>
      <c r="I287" s="104"/>
      <c r="J287" s="104"/>
    </row>
    <row r="288" spans="2:10" ht="11.25">
      <c r="B288" s="104"/>
      <c r="C288" s="104"/>
      <c r="E288" s="104"/>
      <c r="F288" s="104"/>
      <c r="G288" s="104"/>
      <c r="H288" s="104"/>
      <c r="I288" s="104"/>
      <c r="J288" s="104"/>
    </row>
    <row r="289" spans="2:10" ht="11.25">
      <c r="B289" s="104"/>
      <c r="C289" s="104"/>
      <c r="E289" s="104"/>
      <c r="F289" s="104"/>
      <c r="G289" s="104"/>
      <c r="H289" s="104"/>
      <c r="I289" s="104"/>
      <c r="J289" s="104"/>
    </row>
    <row r="290" spans="2:10" ht="11.25">
      <c r="B290" s="104"/>
      <c r="C290" s="104"/>
      <c r="E290" s="104"/>
      <c r="F290" s="104"/>
      <c r="G290" s="104"/>
      <c r="H290" s="104"/>
      <c r="I290" s="104"/>
      <c r="J290" s="104"/>
    </row>
    <row r="291" spans="2:10" ht="11.25">
      <c r="B291" s="104"/>
      <c r="C291" s="104"/>
      <c r="E291" s="104"/>
      <c r="F291" s="104"/>
      <c r="G291" s="104"/>
      <c r="H291" s="104"/>
      <c r="I291" s="104"/>
      <c r="J291" s="104"/>
    </row>
    <row r="292" spans="2:10" ht="11.25">
      <c r="B292" s="104"/>
      <c r="C292" s="104"/>
      <c r="E292" s="104"/>
      <c r="F292" s="104"/>
      <c r="G292" s="104"/>
      <c r="H292" s="104"/>
      <c r="I292" s="104"/>
      <c r="J292" s="104"/>
    </row>
    <row r="293" spans="2:10" ht="11.25">
      <c r="B293" s="104"/>
      <c r="C293" s="104"/>
      <c r="E293" s="104"/>
      <c r="F293" s="104"/>
      <c r="G293" s="104"/>
      <c r="H293" s="104"/>
      <c r="I293" s="104"/>
      <c r="J293" s="104"/>
    </row>
    <row r="294" spans="2:10" ht="11.25">
      <c r="B294" s="104"/>
      <c r="C294" s="104"/>
      <c r="E294" s="104"/>
      <c r="F294" s="104"/>
      <c r="G294" s="104"/>
      <c r="H294" s="104"/>
      <c r="I294" s="104"/>
      <c r="J294" s="104"/>
    </row>
    <row r="295" spans="2:10" ht="11.25">
      <c r="B295" s="104"/>
      <c r="C295" s="104"/>
      <c r="E295" s="104"/>
      <c r="F295" s="104"/>
      <c r="G295" s="104"/>
      <c r="H295" s="104"/>
      <c r="I295" s="104"/>
      <c r="J295" s="104"/>
    </row>
    <row r="296" spans="2:10" ht="11.25">
      <c r="B296" s="104"/>
      <c r="C296" s="104"/>
      <c r="E296" s="104"/>
      <c r="F296" s="104"/>
      <c r="G296" s="104"/>
      <c r="H296" s="104"/>
      <c r="I296" s="104"/>
      <c r="J296" s="104"/>
    </row>
    <row r="297" spans="2:10" ht="11.25">
      <c r="B297" s="104"/>
      <c r="C297" s="104"/>
      <c r="E297" s="104"/>
      <c r="F297" s="104"/>
      <c r="G297" s="104"/>
      <c r="H297" s="104"/>
      <c r="I297" s="104"/>
      <c r="J297" s="104"/>
    </row>
    <row r="298" spans="2:10" ht="11.25">
      <c r="B298" s="104"/>
      <c r="C298" s="104"/>
      <c r="E298" s="104"/>
      <c r="F298" s="104"/>
      <c r="G298" s="104"/>
      <c r="H298" s="104"/>
      <c r="I298" s="104"/>
      <c r="J298" s="104"/>
    </row>
    <row r="299" spans="2:10" ht="11.25">
      <c r="B299" s="104"/>
      <c r="C299" s="104"/>
      <c r="E299" s="104"/>
      <c r="F299" s="104"/>
      <c r="G299" s="104"/>
      <c r="H299" s="104"/>
      <c r="I299" s="104"/>
      <c r="J299" s="104"/>
    </row>
    <row r="300" spans="2:10" ht="11.25">
      <c r="B300" s="104"/>
      <c r="C300" s="104"/>
      <c r="E300" s="104"/>
      <c r="F300" s="104"/>
      <c r="G300" s="104"/>
      <c r="H300" s="104"/>
      <c r="I300" s="104"/>
      <c r="J300" s="104"/>
    </row>
    <row r="301" spans="2:10" ht="11.25">
      <c r="B301" s="104"/>
      <c r="C301" s="104"/>
      <c r="E301" s="104"/>
      <c r="F301" s="104"/>
      <c r="G301" s="104"/>
      <c r="H301" s="104"/>
      <c r="I301" s="104"/>
      <c r="J301" s="104"/>
    </row>
    <row r="302" spans="2:10" ht="11.25">
      <c r="B302" s="104"/>
      <c r="C302" s="104"/>
      <c r="E302" s="104"/>
      <c r="F302" s="104"/>
      <c r="G302" s="104"/>
      <c r="H302" s="104"/>
      <c r="I302" s="104"/>
      <c r="J302" s="104"/>
    </row>
    <row r="303" spans="2:10" ht="11.25">
      <c r="B303" s="104"/>
      <c r="C303" s="104"/>
      <c r="E303" s="104"/>
      <c r="F303" s="104"/>
      <c r="G303" s="104"/>
      <c r="H303" s="104"/>
      <c r="I303" s="104"/>
      <c r="J303" s="104"/>
    </row>
    <row r="304" spans="2:10" ht="11.25">
      <c r="B304" s="104"/>
      <c r="C304" s="104"/>
      <c r="E304" s="104"/>
      <c r="F304" s="104"/>
      <c r="G304" s="104"/>
      <c r="H304" s="104"/>
      <c r="I304" s="104"/>
      <c r="J304" s="104"/>
    </row>
    <row r="305" spans="2:10" ht="11.25">
      <c r="B305" s="104"/>
      <c r="C305" s="104"/>
      <c r="E305" s="104"/>
      <c r="F305" s="104"/>
      <c r="G305" s="104"/>
      <c r="H305" s="104"/>
      <c r="I305" s="104"/>
      <c r="J305" s="104"/>
    </row>
    <row r="306" spans="2:10" ht="11.25">
      <c r="B306" s="104"/>
      <c r="C306" s="104"/>
      <c r="E306" s="104"/>
      <c r="F306" s="104"/>
      <c r="G306" s="104"/>
      <c r="H306" s="104"/>
      <c r="I306" s="104"/>
      <c r="J306" s="104"/>
    </row>
    <row r="307" spans="2:10" ht="11.25">
      <c r="B307" s="104"/>
      <c r="C307" s="104"/>
      <c r="E307" s="104"/>
      <c r="F307" s="104"/>
      <c r="G307" s="104"/>
      <c r="H307" s="104"/>
      <c r="I307" s="104"/>
      <c r="J307" s="104"/>
    </row>
    <row r="308" spans="2:10" ht="11.25">
      <c r="B308" s="104"/>
      <c r="C308" s="104"/>
      <c r="E308" s="104"/>
      <c r="F308" s="104"/>
      <c r="G308" s="104"/>
      <c r="H308" s="104"/>
      <c r="I308" s="104"/>
      <c r="J308" s="104"/>
    </row>
    <row r="309" spans="2:10" ht="11.25">
      <c r="B309" s="104"/>
      <c r="C309" s="104"/>
      <c r="E309" s="104"/>
      <c r="F309" s="104"/>
      <c r="G309" s="104"/>
      <c r="H309" s="104"/>
      <c r="I309" s="104"/>
      <c r="J309" s="104"/>
    </row>
    <row r="310" spans="2:10" ht="11.25">
      <c r="B310" s="104"/>
      <c r="C310" s="104"/>
      <c r="E310" s="104"/>
      <c r="F310" s="104"/>
      <c r="G310" s="104"/>
      <c r="H310" s="104"/>
      <c r="I310" s="104"/>
      <c r="J310" s="104"/>
    </row>
    <row r="311" spans="2:10" ht="11.25">
      <c r="B311" s="104"/>
      <c r="C311" s="104"/>
      <c r="E311" s="104"/>
      <c r="F311" s="104"/>
      <c r="G311" s="104"/>
      <c r="H311" s="104"/>
      <c r="I311" s="104"/>
      <c r="J311" s="104"/>
    </row>
    <row r="312" spans="2:10" ht="11.25">
      <c r="B312" s="104"/>
      <c r="C312" s="104"/>
      <c r="E312" s="104"/>
      <c r="F312" s="104"/>
      <c r="G312" s="104"/>
      <c r="H312" s="104"/>
      <c r="I312" s="104"/>
      <c r="J312" s="104"/>
    </row>
    <row r="313" spans="2:10" ht="11.25">
      <c r="B313" s="104"/>
      <c r="C313" s="104"/>
      <c r="E313" s="104"/>
      <c r="F313" s="104"/>
      <c r="G313" s="104"/>
      <c r="H313" s="104"/>
      <c r="I313" s="104"/>
      <c r="J313" s="104"/>
    </row>
    <row r="314" spans="2:10" ht="11.25">
      <c r="B314" s="104"/>
      <c r="C314" s="104"/>
      <c r="E314" s="104"/>
      <c r="F314" s="104"/>
      <c r="G314" s="104"/>
      <c r="H314" s="104"/>
      <c r="I314" s="104"/>
      <c r="J314" s="104"/>
    </row>
    <row r="315" spans="2:10" ht="11.25">
      <c r="B315" s="104"/>
      <c r="C315" s="104"/>
      <c r="E315" s="104"/>
      <c r="F315" s="104"/>
      <c r="G315" s="104"/>
      <c r="H315" s="104"/>
      <c r="I315" s="104"/>
      <c r="J315" s="104"/>
    </row>
    <row r="316" spans="2:10" ht="11.25">
      <c r="B316" s="104"/>
      <c r="C316" s="104"/>
      <c r="E316" s="104"/>
      <c r="F316" s="104"/>
      <c r="G316" s="104"/>
      <c r="H316" s="104"/>
      <c r="I316" s="104"/>
      <c r="J316" s="104"/>
    </row>
    <row r="317" spans="2:10" ht="11.25">
      <c r="B317" s="104"/>
      <c r="C317" s="104"/>
      <c r="E317" s="104"/>
      <c r="F317" s="104"/>
      <c r="G317" s="104"/>
      <c r="H317" s="104"/>
      <c r="I317" s="104"/>
      <c r="J317" s="104"/>
    </row>
    <row r="318" spans="2:10" ht="11.25">
      <c r="B318" s="104"/>
      <c r="C318" s="104"/>
      <c r="E318" s="104"/>
      <c r="F318" s="104"/>
      <c r="G318" s="104"/>
      <c r="H318" s="104"/>
      <c r="I318" s="104"/>
      <c r="J318" s="104"/>
    </row>
    <row r="319" spans="2:10" ht="11.25">
      <c r="B319" s="104"/>
      <c r="C319" s="104"/>
      <c r="E319" s="104"/>
      <c r="F319" s="104"/>
      <c r="G319" s="104"/>
      <c r="H319" s="104"/>
      <c r="I319" s="104"/>
      <c r="J319" s="104"/>
    </row>
    <row r="320" spans="2:10" ht="11.25">
      <c r="B320" s="104"/>
      <c r="C320" s="104"/>
      <c r="E320" s="104"/>
      <c r="F320" s="104"/>
      <c r="G320" s="104"/>
      <c r="H320" s="104"/>
      <c r="I320" s="104"/>
      <c r="J320" s="104"/>
    </row>
    <row r="321" spans="2:10" ht="11.25">
      <c r="B321" s="104"/>
      <c r="C321" s="104"/>
      <c r="E321" s="104"/>
      <c r="F321" s="104"/>
      <c r="G321" s="104"/>
      <c r="H321" s="104"/>
      <c r="I321" s="104"/>
      <c r="J321" s="104"/>
    </row>
    <row r="322" spans="2:10" ht="11.25">
      <c r="B322" s="104"/>
      <c r="C322" s="104"/>
      <c r="E322" s="104"/>
      <c r="F322" s="104"/>
      <c r="G322" s="104"/>
      <c r="H322" s="104"/>
      <c r="I322" s="104"/>
      <c r="J322" s="104"/>
    </row>
    <row r="323" spans="2:10" ht="11.25">
      <c r="B323" s="104"/>
      <c r="C323" s="104"/>
      <c r="E323" s="104"/>
      <c r="F323" s="104"/>
      <c r="G323" s="104"/>
      <c r="H323" s="104"/>
      <c r="I323" s="104"/>
      <c r="J323" s="104"/>
    </row>
    <row r="324" spans="2:10" ht="11.25">
      <c r="B324" s="104"/>
      <c r="C324" s="104"/>
      <c r="E324" s="104"/>
      <c r="F324" s="104"/>
      <c r="G324" s="104"/>
      <c r="H324" s="104"/>
      <c r="I324" s="104"/>
      <c r="J324" s="104"/>
    </row>
    <row r="325" spans="2:10" ht="11.25">
      <c r="B325" s="104"/>
      <c r="C325" s="104"/>
      <c r="E325" s="104"/>
      <c r="F325" s="104"/>
      <c r="G325" s="104"/>
      <c r="H325" s="104"/>
      <c r="I325" s="104"/>
      <c r="J325" s="104"/>
    </row>
    <row r="326" spans="2:10" ht="11.25">
      <c r="B326" s="104"/>
      <c r="C326" s="104"/>
      <c r="E326" s="104"/>
      <c r="F326" s="104"/>
      <c r="G326" s="104"/>
      <c r="H326" s="104"/>
      <c r="I326" s="104"/>
      <c r="J326" s="104"/>
    </row>
    <row r="327" spans="2:10" ht="11.25">
      <c r="B327" s="104"/>
      <c r="C327" s="104"/>
      <c r="E327" s="104"/>
      <c r="F327" s="104"/>
      <c r="G327" s="104"/>
      <c r="H327" s="104"/>
      <c r="I327" s="104"/>
      <c r="J327" s="104"/>
    </row>
    <row r="328" spans="2:10" ht="11.25">
      <c r="B328" s="104"/>
      <c r="C328" s="104"/>
      <c r="E328" s="104"/>
      <c r="F328" s="104"/>
      <c r="G328" s="104"/>
      <c r="H328" s="104"/>
      <c r="I328" s="104"/>
      <c r="J328" s="104"/>
    </row>
    <row r="329" spans="2:10" ht="11.25">
      <c r="B329" s="104"/>
      <c r="C329" s="104"/>
      <c r="E329" s="104"/>
      <c r="F329" s="104"/>
      <c r="G329" s="104"/>
      <c r="H329" s="104"/>
      <c r="I329" s="104"/>
      <c r="J329" s="104"/>
    </row>
    <row r="330" spans="2:10" ht="11.25">
      <c r="B330" s="104"/>
      <c r="C330" s="104"/>
      <c r="E330" s="104"/>
      <c r="F330" s="104"/>
      <c r="G330" s="104"/>
      <c r="H330" s="104"/>
      <c r="I330" s="104"/>
      <c r="J330" s="104"/>
    </row>
    <row r="331" spans="2:10" ht="11.25">
      <c r="B331" s="104"/>
      <c r="C331" s="104"/>
      <c r="E331" s="104"/>
      <c r="F331" s="104"/>
      <c r="G331" s="104"/>
      <c r="H331" s="104"/>
      <c r="I331" s="104"/>
      <c r="J331" s="104"/>
    </row>
    <row r="332" spans="2:10" ht="11.25">
      <c r="B332" s="104"/>
      <c r="C332" s="104"/>
      <c r="E332" s="104"/>
      <c r="F332" s="104"/>
      <c r="G332" s="104"/>
      <c r="H332" s="104"/>
      <c r="I332" s="104"/>
      <c r="J332" s="104"/>
    </row>
    <row r="333" spans="2:10" ht="11.25">
      <c r="B333" s="104"/>
      <c r="C333" s="104"/>
      <c r="E333" s="104"/>
      <c r="F333" s="104"/>
      <c r="G333" s="104"/>
      <c r="H333" s="104"/>
      <c r="I333" s="104"/>
      <c r="J333" s="104"/>
    </row>
    <row r="334" spans="2:10" ht="11.25">
      <c r="B334" s="104"/>
      <c r="C334" s="104"/>
      <c r="E334" s="104"/>
      <c r="F334" s="104"/>
      <c r="G334" s="104"/>
      <c r="H334" s="104"/>
      <c r="I334" s="104"/>
      <c r="J334" s="104"/>
    </row>
    <row r="335" spans="2:10" ht="11.25">
      <c r="B335" s="104"/>
      <c r="C335" s="104"/>
      <c r="E335" s="104"/>
      <c r="F335" s="104"/>
      <c r="G335" s="104"/>
      <c r="H335" s="104"/>
      <c r="I335" s="104"/>
      <c r="J335" s="104"/>
    </row>
    <row r="336" spans="2:10" ht="11.25">
      <c r="B336" s="104"/>
      <c r="C336" s="104"/>
      <c r="E336" s="104"/>
      <c r="F336" s="104"/>
      <c r="G336" s="104"/>
      <c r="H336" s="104"/>
      <c r="I336" s="104"/>
      <c r="J336" s="104"/>
    </row>
    <row r="337" spans="2:10" ht="11.25">
      <c r="B337" s="104"/>
      <c r="C337" s="104"/>
      <c r="E337" s="104"/>
      <c r="F337" s="104"/>
      <c r="G337" s="104"/>
      <c r="H337" s="104"/>
      <c r="I337" s="104"/>
      <c r="J337" s="104"/>
    </row>
    <row r="338" spans="2:10" ht="11.25">
      <c r="B338" s="104"/>
      <c r="C338" s="104"/>
      <c r="E338" s="104"/>
      <c r="F338" s="104"/>
      <c r="G338" s="104"/>
      <c r="H338" s="104"/>
      <c r="I338" s="104"/>
      <c r="J338" s="104"/>
    </row>
  </sheetData>
  <sheetProtection/>
  <mergeCells count="10">
    <mergeCell ref="J5:K5"/>
    <mergeCell ref="A1:K1"/>
    <mergeCell ref="A2:T2"/>
    <mergeCell ref="A19:K19"/>
    <mergeCell ref="A4:A5"/>
    <mergeCell ref="B4:C5"/>
    <mergeCell ref="D4:E5"/>
    <mergeCell ref="F4:K4"/>
    <mergeCell ref="F5:G5"/>
    <mergeCell ref="H5:I5"/>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45"/>
  <sheetViews>
    <sheetView zoomScalePageLayoutView="0" workbookViewId="0" topLeftCell="A1">
      <selection activeCell="A1" sqref="A1:S1"/>
    </sheetView>
  </sheetViews>
  <sheetFormatPr defaultColWidth="13.33203125" defaultRowHeight="12.75"/>
  <cols>
    <col min="1" max="1" width="25.33203125" style="6" customWidth="1"/>
    <col min="2" max="2" width="9.5" style="6" bestFit="1" customWidth="1"/>
    <col min="3" max="3" width="1.83203125" style="6" customWidth="1"/>
    <col min="4" max="4" width="10.83203125" style="6" bestFit="1" customWidth="1"/>
    <col min="5" max="5" width="1.83203125" style="6" customWidth="1"/>
    <col min="6" max="6" width="10.83203125" style="6" bestFit="1" customWidth="1"/>
    <col min="7" max="7" width="1.83203125" style="6" customWidth="1"/>
    <col min="8" max="8" width="10.83203125" style="6" bestFit="1" customWidth="1"/>
    <col min="9" max="9" width="1.83203125" style="6" customWidth="1"/>
    <col min="10" max="10" width="9.5" style="6" bestFit="1" customWidth="1"/>
    <col min="11" max="11" width="1.83203125" style="6" customWidth="1"/>
    <col min="12" max="12" width="10.83203125" style="6" bestFit="1" customWidth="1"/>
    <col min="13" max="13" width="1.83203125" style="6" customWidth="1"/>
    <col min="14" max="14" width="10.83203125" style="6" bestFit="1" customWidth="1"/>
    <col min="15" max="15" width="1.83203125" style="6" customWidth="1"/>
    <col min="16" max="16" width="10.83203125" style="6" bestFit="1" customWidth="1"/>
    <col min="17" max="17" width="1.83203125" style="6" customWidth="1"/>
    <col min="18" max="18" width="10.83203125" style="6" bestFit="1" customWidth="1"/>
    <col min="19" max="19" width="1.83203125" style="6" customWidth="1"/>
    <col min="20" max="20" width="3.5" style="6" customWidth="1"/>
    <col min="21" max="16384" width="13.33203125" style="6" customWidth="1"/>
  </cols>
  <sheetData>
    <row r="1" spans="1:19" s="212" customFormat="1" ht="23.25" customHeight="1">
      <c r="A1" s="821" t="s">
        <v>204</v>
      </c>
      <c r="B1" s="821"/>
      <c r="C1" s="821"/>
      <c r="D1" s="821"/>
      <c r="E1" s="821"/>
      <c r="F1" s="821"/>
      <c r="G1" s="821"/>
      <c r="H1" s="821"/>
      <c r="I1" s="821"/>
      <c r="J1" s="821"/>
      <c r="K1" s="821"/>
      <c r="L1" s="821"/>
      <c r="M1" s="821"/>
      <c r="N1" s="821"/>
      <c r="O1" s="821"/>
      <c r="P1" s="821"/>
      <c r="Q1" s="821"/>
      <c r="R1" s="821"/>
      <c r="S1" s="821"/>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4:19" ht="11.25">
      <c r="N3" s="5"/>
      <c r="O3" s="5"/>
      <c r="P3" s="5"/>
      <c r="Q3" s="5"/>
      <c r="R3" s="5"/>
      <c r="S3" s="200" t="s">
        <v>158</v>
      </c>
    </row>
    <row r="4" spans="1:20" ht="22.5" customHeight="1">
      <c r="A4" s="824" t="s">
        <v>205</v>
      </c>
      <c r="B4" s="826" t="s">
        <v>206</v>
      </c>
      <c r="C4" s="827"/>
      <c r="D4" s="827"/>
      <c r="E4" s="827"/>
      <c r="F4" s="827"/>
      <c r="G4" s="828"/>
      <c r="H4" s="829" t="s">
        <v>207</v>
      </c>
      <c r="I4" s="830"/>
      <c r="J4" s="830"/>
      <c r="K4" s="830"/>
      <c r="L4" s="830"/>
      <c r="M4" s="831"/>
      <c r="N4" s="832" t="s">
        <v>208</v>
      </c>
      <c r="O4" s="827"/>
      <c r="P4" s="827"/>
      <c r="Q4" s="827"/>
      <c r="R4" s="827"/>
      <c r="S4" s="828"/>
      <c r="T4" s="26"/>
    </row>
    <row r="5" spans="1:20" ht="11.25">
      <c r="A5" s="825"/>
      <c r="B5" s="833" t="s">
        <v>162</v>
      </c>
      <c r="C5" s="834"/>
      <c r="D5" s="835" t="s">
        <v>163</v>
      </c>
      <c r="E5" s="828"/>
      <c r="F5" s="833" t="s">
        <v>161</v>
      </c>
      <c r="G5" s="834"/>
      <c r="H5" s="835" t="s">
        <v>162</v>
      </c>
      <c r="I5" s="834"/>
      <c r="J5" s="835" t="s">
        <v>163</v>
      </c>
      <c r="K5" s="828"/>
      <c r="L5" s="833" t="s">
        <v>161</v>
      </c>
      <c r="M5" s="834"/>
      <c r="N5" s="835" t="s">
        <v>162</v>
      </c>
      <c r="O5" s="828"/>
      <c r="P5" s="833" t="s">
        <v>163</v>
      </c>
      <c r="Q5" s="834"/>
      <c r="R5" s="835" t="s">
        <v>161</v>
      </c>
      <c r="S5" s="828"/>
      <c r="T5" s="26"/>
    </row>
    <row r="6" spans="1:22" s="5" customFormat="1" ht="18" customHeight="1">
      <c r="A6" s="217" t="s">
        <v>209</v>
      </c>
      <c r="B6" s="227">
        <v>0</v>
      </c>
      <c r="C6" s="228"/>
      <c r="D6" s="202">
        <v>0</v>
      </c>
      <c r="E6" s="201"/>
      <c r="F6" s="227">
        <v>0</v>
      </c>
      <c r="G6" s="228"/>
      <c r="H6" s="202">
        <v>0</v>
      </c>
      <c r="I6" s="201"/>
      <c r="J6" s="229">
        <v>0</v>
      </c>
      <c r="K6" s="218"/>
      <c r="L6" s="202">
        <v>0</v>
      </c>
      <c r="M6" s="201"/>
      <c r="N6" s="229">
        <v>0</v>
      </c>
      <c r="O6" s="218"/>
      <c r="P6" s="202">
        <v>0</v>
      </c>
      <c r="Q6" s="201"/>
      <c r="R6" s="229">
        <v>0</v>
      </c>
      <c r="S6" s="218"/>
      <c r="T6" s="201"/>
      <c r="U6" s="203"/>
      <c r="V6" s="203"/>
    </row>
    <row r="7" spans="1:22" s="5" customFormat="1" ht="18" customHeight="1">
      <c r="A7" s="219" t="s">
        <v>210</v>
      </c>
      <c r="B7" s="229">
        <v>14.1</v>
      </c>
      <c r="C7" s="218"/>
      <c r="D7" s="202">
        <v>14.9</v>
      </c>
      <c r="E7" s="201"/>
      <c r="F7" s="229">
        <v>14.7</v>
      </c>
      <c r="G7" s="218"/>
      <c r="H7" s="202">
        <v>6.4</v>
      </c>
      <c r="I7" s="201"/>
      <c r="J7" s="229">
        <v>15</v>
      </c>
      <c r="K7" s="218"/>
      <c r="L7" s="202">
        <v>7.7</v>
      </c>
      <c r="M7" s="201"/>
      <c r="N7" s="229">
        <v>10.1</v>
      </c>
      <c r="O7" s="218"/>
      <c r="P7" s="202">
        <v>14.9</v>
      </c>
      <c r="Q7" s="201"/>
      <c r="R7" s="229">
        <v>12.9</v>
      </c>
      <c r="S7" s="218"/>
      <c r="T7" s="201"/>
      <c r="U7" s="203"/>
      <c r="V7" s="203"/>
    </row>
    <row r="8" spans="1:22" s="5" customFormat="1" ht="18" customHeight="1">
      <c r="A8" s="219" t="s">
        <v>211</v>
      </c>
      <c r="B8" s="229">
        <v>21.7</v>
      </c>
      <c r="C8" s="218"/>
      <c r="D8" s="202">
        <v>21.9</v>
      </c>
      <c r="E8" s="201"/>
      <c r="F8" s="229">
        <v>21.8</v>
      </c>
      <c r="G8" s="218"/>
      <c r="H8" s="202">
        <v>11.5</v>
      </c>
      <c r="I8" s="201"/>
      <c r="J8" s="229">
        <v>20.1</v>
      </c>
      <c r="K8" s="218"/>
      <c r="L8" s="202">
        <v>12.8</v>
      </c>
      <c r="M8" s="201"/>
      <c r="N8" s="229">
        <v>16.3</v>
      </c>
      <c r="O8" s="218"/>
      <c r="P8" s="202">
        <v>21.7</v>
      </c>
      <c r="Q8" s="201"/>
      <c r="R8" s="229">
        <v>19.5</v>
      </c>
      <c r="S8" s="218"/>
      <c r="T8" s="201"/>
      <c r="U8" s="203"/>
      <c r="V8" s="203"/>
    </row>
    <row r="9" spans="1:22" s="5" customFormat="1" ht="18" customHeight="1">
      <c r="A9" s="219" t="s">
        <v>212</v>
      </c>
      <c r="B9" s="229">
        <v>24</v>
      </c>
      <c r="C9" s="218"/>
      <c r="D9" s="202">
        <v>26.1</v>
      </c>
      <c r="E9" s="201"/>
      <c r="F9" s="229">
        <v>25.5</v>
      </c>
      <c r="G9" s="218"/>
      <c r="H9" s="202">
        <v>19.7</v>
      </c>
      <c r="I9" s="201"/>
      <c r="J9" s="229">
        <v>26.3</v>
      </c>
      <c r="K9" s="218"/>
      <c r="L9" s="202">
        <v>20.7</v>
      </c>
      <c r="M9" s="201"/>
      <c r="N9" s="229">
        <v>21.8</v>
      </c>
      <c r="O9" s="218"/>
      <c r="P9" s="202">
        <v>26.1</v>
      </c>
      <c r="Q9" s="201"/>
      <c r="R9" s="229">
        <v>24.3</v>
      </c>
      <c r="S9" s="218"/>
      <c r="T9" s="201"/>
      <c r="U9" s="203"/>
      <c r="V9" s="203"/>
    </row>
    <row r="10" spans="1:22" s="5" customFormat="1" ht="18" customHeight="1">
      <c r="A10" s="219" t="s">
        <v>213</v>
      </c>
      <c r="B10" s="229">
        <v>14.4</v>
      </c>
      <c r="C10" s="218"/>
      <c r="D10" s="202">
        <v>14.4</v>
      </c>
      <c r="E10" s="201"/>
      <c r="F10" s="229">
        <v>14.4</v>
      </c>
      <c r="G10" s="218"/>
      <c r="H10" s="202">
        <v>10.8</v>
      </c>
      <c r="I10" s="201"/>
      <c r="J10" s="229">
        <v>16.1</v>
      </c>
      <c r="K10" s="218"/>
      <c r="L10" s="202">
        <v>11.6</v>
      </c>
      <c r="M10" s="201"/>
      <c r="N10" s="229">
        <v>12.5</v>
      </c>
      <c r="O10" s="218"/>
      <c r="P10" s="202">
        <v>14.5</v>
      </c>
      <c r="Q10" s="201"/>
      <c r="R10" s="229">
        <v>13.7</v>
      </c>
      <c r="S10" s="218"/>
      <c r="T10" s="201"/>
      <c r="U10" s="203"/>
      <c r="V10" s="203"/>
    </row>
    <row r="11" spans="1:22" s="5" customFormat="1" ht="18" customHeight="1">
      <c r="A11" s="220" t="s">
        <v>214</v>
      </c>
      <c r="B11" s="229">
        <v>25.8</v>
      </c>
      <c r="C11" s="218"/>
      <c r="D11" s="202">
        <v>22.7</v>
      </c>
      <c r="E11" s="201"/>
      <c r="F11" s="229">
        <v>23.5</v>
      </c>
      <c r="G11" s="218"/>
      <c r="H11" s="202">
        <v>51.6</v>
      </c>
      <c r="I11" s="201"/>
      <c r="J11" s="229">
        <v>22.5</v>
      </c>
      <c r="K11" s="218"/>
      <c r="L11" s="202">
        <v>47.2</v>
      </c>
      <c r="M11" s="201"/>
      <c r="N11" s="229">
        <v>39.3</v>
      </c>
      <c r="O11" s="218"/>
      <c r="P11" s="202">
        <v>22.7</v>
      </c>
      <c r="Q11" s="201"/>
      <c r="R11" s="229">
        <v>29.6</v>
      </c>
      <c r="S11" s="218"/>
      <c r="T11" s="201"/>
      <c r="U11" s="203"/>
      <c r="V11" s="203"/>
    </row>
    <row r="12" spans="1:20" s="206" customFormat="1" ht="18" customHeight="1">
      <c r="A12" s="221" t="s">
        <v>215</v>
      </c>
      <c r="B12" s="230">
        <f>SUM(B6:B11)</f>
        <v>100</v>
      </c>
      <c r="C12" s="231"/>
      <c r="D12" s="204">
        <v>100</v>
      </c>
      <c r="E12" s="204">
        <v>100</v>
      </c>
      <c r="F12" s="230">
        <v>100</v>
      </c>
      <c r="G12" s="231">
        <v>100</v>
      </c>
      <c r="H12" s="204">
        <v>100</v>
      </c>
      <c r="I12" s="204">
        <v>100</v>
      </c>
      <c r="J12" s="230">
        <v>100</v>
      </c>
      <c r="K12" s="231">
        <v>100</v>
      </c>
      <c r="L12" s="204">
        <v>100</v>
      </c>
      <c r="M12" s="204">
        <v>100</v>
      </c>
      <c r="N12" s="230">
        <v>100</v>
      </c>
      <c r="O12" s="231">
        <v>100</v>
      </c>
      <c r="P12" s="204">
        <v>100</v>
      </c>
      <c r="Q12" s="204">
        <v>100</v>
      </c>
      <c r="R12" s="230">
        <v>100</v>
      </c>
      <c r="S12" s="222" t="s">
        <v>30</v>
      </c>
      <c r="T12" s="205"/>
    </row>
    <row r="13" spans="1:20" s="206" customFormat="1" ht="18" customHeight="1">
      <c r="A13" s="235" t="s">
        <v>216</v>
      </c>
      <c r="B13" s="232">
        <v>95936</v>
      </c>
      <c r="C13" s="222"/>
      <c r="D13" s="207">
        <v>266687</v>
      </c>
      <c r="E13" s="207"/>
      <c r="F13" s="232">
        <v>362623</v>
      </c>
      <c r="G13" s="222"/>
      <c r="H13" s="207">
        <v>105605</v>
      </c>
      <c r="I13" s="207"/>
      <c r="J13" s="232">
        <v>18770</v>
      </c>
      <c r="K13" s="222"/>
      <c r="L13" s="207">
        <v>124375</v>
      </c>
      <c r="M13" s="207"/>
      <c r="N13" s="232">
        <v>201541</v>
      </c>
      <c r="O13" s="222"/>
      <c r="P13" s="207">
        <v>285457</v>
      </c>
      <c r="Q13" s="207"/>
      <c r="R13" s="232">
        <v>486998</v>
      </c>
      <c r="S13" s="222"/>
      <c r="T13" s="205"/>
    </row>
    <row r="14" spans="1:20" s="206" customFormat="1" ht="18" customHeight="1">
      <c r="A14" s="236" t="s">
        <v>217</v>
      </c>
      <c r="B14" s="237">
        <v>689.7</v>
      </c>
      <c r="C14" s="238"/>
      <c r="D14" s="239">
        <v>670</v>
      </c>
      <c r="E14" s="240"/>
      <c r="F14" s="237">
        <v>675.2</v>
      </c>
      <c r="G14" s="238"/>
      <c r="H14" s="239">
        <v>861.1</v>
      </c>
      <c r="I14" s="240"/>
      <c r="J14" s="237">
        <v>676</v>
      </c>
      <c r="K14" s="238"/>
      <c r="L14" s="239">
        <v>833.2</v>
      </c>
      <c r="M14" s="241"/>
      <c r="N14" s="237">
        <v>779.5</v>
      </c>
      <c r="O14" s="238"/>
      <c r="P14" s="239">
        <v>670.4</v>
      </c>
      <c r="Q14" s="240"/>
      <c r="R14" s="237">
        <v>715.5</v>
      </c>
      <c r="S14" s="242"/>
      <c r="T14" s="205"/>
    </row>
    <row r="15" spans="1:20" s="209" customFormat="1" ht="18" customHeight="1">
      <c r="A15" s="223" t="s">
        <v>218</v>
      </c>
      <c r="B15" s="233">
        <v>750</v>
      </c>
      <c r="C15" s="234"/>
      <c r="D15" s="225">
        <v>750</v>
      </c>
      <c r="E15" s="224"/>
      <c r="F15" s="233">
        <v>750</v>
      </c>
      <c r="G15" s="234"/>
      <c r="H15" s="225">
        <v>1098</v>
      </c>
      <c r="I15" s="224"/>
      <c r="J15" s="233">
        <v>750</v>
      </c>
      <c r="K15" s="234"/>
      <c r="L15" s="225">
        <v>1049</v>
      </c>
      <c r="M15" s="224"/>
      <c r="N15" s="233">
        <v>950</v>
      </c>
      <c r="O15" s="234"/>
      <c r="P15" s="225">
        <v>750</v>
      </c>
      <c r="Q15" s="224"/>
      <c r="R15" s="233">
        <v>850</v>
      </c>
      <c r="S15" s="226"/>
      <c r="T15" s="208"/>
    </row>
    <row r="16" spans="1:19" s="211" customFormat="1" ht="30" customHeight="1">
      <c r="A16" s="820" t="s">
        <v>421</v>
      </c>
      <c r="B16" s="820"/>
      <c r="C16" s="820"/>
      <c r="D16" s="820"/>
      <c r="E16" s="820"/>
      <c r="F16" s="820"/>
      <c r="G16" s="820"/>
      <c r="H16" s="820"/>
      <c r="I16" s="820"/>
      <c r="J16" s="820"/>
      <c r="K16" s="820"/>
      <c r="L16" s="820"/>
      <c r="M16" s="820"/>
      <c r="N16" s="820"/>
      <c r="O16" s="820"/>
      <c r="P16" s="820"/>
      <c r="Q16" s="820"/>
      <c r="R16" s="820"/>
      <c r="S16" s="820"/>
    </row>
    <row r="17" spans="1:20" s="211" customFormat="1" ht="27" customHeight="1">
      <c r="A17" s="820" t="s">
        <v>219</v>
      </c>
      <c r="B17" s="820"/>
      <c r="C17" s="820"/>
      <c r="D17" s="820"/>
      <c r="E17" s="820"/>
      <c r="F17" s="820"/>
      <c r="G17" s="820"/>
      <c r="H17" s="820"/>
      <c r="I17" s="820"/>
      <c r="J17" s="820"/>
      <c r="K17" s="820"/>
      <c r="L17" s="820"/>
      <c r="M17" s="820"/>
      <c r="N17" s="820"/>
      <c r="O17" s="820"/>
      <c r="P17" s="820"/>
      <c r="Q17" s="820"/>
      <c r="R17" s="820"/>
      <c r="S17" s="820"/>
      <c r="T17" s="820"/>
    </row>
    <row r="18" s="211" customFormat="1" ht="11.25">
      <c r="A18" s="212" t="s">
        <v>509</v>
      </c>
    </row>
    <row r="19" spans="1:19" ht="24.75" customHeight="1">
      <c r="A19" s="820"/>
      <c r="B19" s="820"/>
      <c r="C19" s="820"/>
      <c r="D19" s="820"/>
      <c r="E19" s="820"/>
      <c r="F19" s="820"/>
      <c r="G19" s="820"/>
      <c r="H19" s="820"/>
      <c r="I19" s="820"/>
      <c r="J19" s="820"/>
      <c r="K19" s="820"/>
      <c r="L19" s="820"/>
      <c r="M19" s="820"/>
      <c r="N19" s="820"/>
      <c r="O19" s="820"/>
      <c r="P19" s="820"/>
      <c r="Q19" s="820"/>
      <c r="R19" s="820"/>
      <c r="S19" s="820"/>
    </row>
    <row r="20" spans="2:19" ht="11.25">
      <c r="B20" s="213"/>
      <c r="C20" s="213"/>
      <c r="D20" s="213"/>
      <c r="E20" s="213"/>
      <c r="F20" s="213"/>
      <c r="G20" s="213"/>
      <c r="H20" s="213"/>
      <c r="I20" s="213"/>
      <c r="J20" s="213"/>
      <c r="K20" s="213"/>
      <c r="L20" s="213"/>
      <c r="M20" s="213"/>
      <c r="N20" s="213"/>
      <c r="O20" s="213"/>
      <c r="P20" s="213"/>
      <c r="Q20" s="213"/>
      <c r="R20" s="213"/>
      <c r="S20" s="213"/>
    </row>
    <row r="21" spans="2:18" ht="11.25">
      <c r="B21" s="213"/>
      <c r="C21" s="213"/>
      <c r="D21" s="213"/>
      <c r="E21" s="213"/>
      <c r="F21" s="213"/>
      <c r="G21" s="213"/>
      <c r="H21" s="213"/>
      <c r="I21" s="213"/>
      <c r="J21" s="213"/>
      <c r="K21" s="213"/>
      <c r="L21" s="213"/>
      <c r="M21" s="213"/>
      <c r="N21" s="213"/>
      <c r="O21" s="213"/>
      <c r="P21" s="213"/>
      <c r="Q21" s="213"/>
      <c r="R21" s="213"/>
    </row>
    <row r="22" spans="2:12" ht="11.25">
      <c r="B22" s="214"/>
      <c r="C22" s="214"/>
      <c r="F22" s="214"/>
      <c r="G22" s="214"/>
      <c r="H22" s="214"/>
      <c r="I22" s="214"/>
      <c r="J22" s="214"/>
      <c r="K22" s="214"/>
      <c r="L22" s="214"/>
    </row>
    <row r="23" spans="2:12" ht="11.25">
      <c r="B23" s="214"/>
      <c r="C23" s="214"/>
      <c r="F23" s="214"/>
      <c r="G23" s="214"/>
      <c r="H23" s="214"/>
      <c r="I23" s="214"/>
      <c r="J23" s="214"/>
      <c r="K23" s="214"/>
      <c r="L23" s="214"/>
    </row>
    <row r="24" spans="2:12" ht="11.25">
      <c r="B24" s="214"/>
      <c r="C24" s="214"/>
      <c r="F24" s="214"/>
      <c r="G24" s="214"/>
      <c r="H24" s="214"/>
      <c r="I24" s="214"/>
      <c r="J24" s="214"/>
      <c r="K24" s="214"/>
      <c r="L24" s="214"/>
    </row>
    <row r="25" spans="1:12" ht="11.25">
      <c r="A25" s="215"/>
      <c r="B25" s="214"/>
      <c r="C25" s="214"/>
      <c r="F25" s="214"/>
      <c r="G25" s="214"/>
      <c r="H25" s="214"/>
      <c r="I25" s="214"/>
      <c r="J25" s="214"/>
      <c r="K25" s="214"/>
      <c r="L25" s="214"/>
    </row>
    <row r="26" spans="1:12" ht="11.25">
      <c r="A26" s="215"/>
      <c r="B26" s="214"/>
      <c r="C26" s="214"/>
      <c r="F26" s="214"/>
      <c r="G26" s="214"/>
      <c r="H26" s="214"/>
      <c r="I26" s="214"/>
      <c r="J26" s="214"/>
      <c r="K26" s="214"/>
      <c r="L26" s="214"/>
    </row>
    <row r="27" spans="1:12" ht="11.25">
      <c r="A27" s="215"/>
      <c r="B27" s="214"/>
      <c r="C27" s="214"/>
      <c r="F27" s="214"/>
      <c r="G27" s="214"/>
      <c r="H27" s="214"/>
      <c r="I27" s="214"/>
      <c r="J27" s="214"/>
      <c r="K27" s="214"/>
      <c r="L27" s="214"/>
    </row>
    <row r="28" spans="1:12" ht="11.25">
      <c r="A28" s="215"/>
      <c r="B28" s="214"/>
      <c r="C28" s="214"/>
      <c r="F28" s="214"/>
      <c r="G28" s="214"/>
      <c r="H28" s="214"/>
      <c r="I28" s="214"/>
      <c r="J28" s="214"/>
      <c r="K28" s="214"/>
      <c r="L28" s="214"/>
    </row>
    <row r="29" spans="1:12" ht="11.25">
      <c r="A29" s="215"/>
      <c r="B29" s="214"/>
      <c r="C29" s="214"/>
      <c r="F29" s="214"/>
      <c r="G29" s="214"/>
      <c r="H29" s="214"/>
      <c r="I29" s="214"/>
      <c r="J29" s="214"/>
      <c r="K29" s="214"/>
      <c r="L29" s="214"/>
    </row>
    <row r="30" spans="1:12" ht="11.25">
      <c r="A30" s="215"/>
      <c r="B30" s="214"/>
      <c r="C30" s="214"/>
      <c r="F30" s="214"/>
      <c r="G30" s="214"/>
      <c r="H30" s="214"/>
      <c r="I30" s="214"/>
      <c r="J30" s="214"/>
      <c r="K30" s="214"/>
      <c r="L30" s="214"/>
    </row>
    <row r="31" ht="11.25">
      <c r="A31" s="215"/>
    </row>
    <row r="32" ht="11.25">
      <c r="A32" s="215"/>
    </row>
    <row r="33" ht="11.25">
      <c r="A33" s="215"/>
    </row>
    <row r="34" ht="11.25">
      <c r="A34" s="215"/>
    </row>
    <row r="35" ht="11.25">
      <c r="A35" s="215"/>
    </row>
    <row r="36" ht="11.25">
      <c r="A36" s="215"/>
    </row>
    <row r="37" ht="11.25">
      <c r="A37" s="215"/>
    </row>
    <row r="38" ht="11.25">
      <c r="A38" s="215"/>
    </row>
    <row r="39" ht="11.25">
      <c r="A39" s="215"/>
    </row>
    <row r="40" ht="11.25">
      <c r="A40" s="215"/>
    </row>
    <row r="41" ht="11.25">
      <c r="A41" s="215"/>
    </row>
    <row r="42" ht="11.25">
      <c r="A42" s="215"/>
    </row>
    <row r="43" ht="11.25">
      <c r="A43" s="215"/>
    </row>
    <row r="44" ht="11.25">
      <c r="A44" s="215"/>
    </row>
    <row r="45" ht="11.25">
      <c r="A45" s="216"/>
    </row>
  </sheetData>
  <sheetProtection/>
  <mergeCells count="18">
    <mergeCell ref="A16:S16"/>
    <mergeCell ref="F5:G5"/>
    <mergeCell ref="H5:I5"/>
    <mergeCell ref="R5:S5"/>
    <mergeCell ref="J5:K5"/>
    <mergeCell ref="L5:M5"/>
    <mergeCell ref="N5:O5"/>
    <mergeCell ref="P5:Q5"/>
    <mergeCell ref="A17:T17"/>
    <mergeCell ref="A19:S19"/>
    <mergeCell ref="A1:S1"/>
    <mergeCell ref="A2:T2"/>
    <mergeCell ref="A4:A5"/>
    <mergeCell ref="B4:G4"/>
    <mergeCell ref="H4:M4"/>
    <mergeCell ref="N4:S4"/>
    <mergeCell ref="B5:C5"/>
    <mergeCell ref="D5:E5"/>
  </mergeCells>
  <printOptions/>
  <pageMargins left="0.787401575" right="0.787401575" top="0.984251969" bottom="0.984251969" header="0.4921259845" footer="0.4921259845"/>
  <pageSetup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A1:V49"/>
  <sheetViews>
    <sheetView zoomScalePageLayoutView="0" workbookViewId="0" topLeftCell="A1">
      <selection activeCell="A1" sqref="A1:S1"/>
    </sheetView>
  </sheetViews>
  <sheetFormatPr defaultColWidth="13.33203125" defaultRowHeight="12.75"/>
  <cols>
    <col min="1" max="1" width="25.33203125" style="6" customWidth="1"/>
    <col min="2" max="2" width="9" style="6" customWidth="1"/>
    <col min="3" max="3" width="1.83203125" style="6" customWidth="1"/>
    <col min="4" max="4" width="8.83203125" style="6" customWidth="1"/>
    <col min="5" max="5" width="1.83203125" style="6" customWidth="1"/>
    <col min="6" max="6" width="10" style="6" customWidth="1"/>
    <col min="7" max="7" width="1.83203125" style="6" customWidth="1"/>
    <col min="8" max="8" width="8.83203125" style="6" customWidth="1"/>
    <col min="9" max="9" width="1.83203125" style="6" customWidth="1"/>
    <col min="10" max="10" width="9" style="6" customWidth="1"/>
    <col min="11" max="11" width="1.83203125" style="6" customWidth="1"/>
    <col min="12" max="12" width="9.66015625" style="6" customWidth="1"/>
    <col min="13" max="13" width="1.83203125" style="6" customWidth="1"/>
    <col min="14" max="14" width="9" style="6" customWidth="1"/>
    <col min="15" max="15" width="1.83203125" style="6" customWidth="1"/>
    <col min="16" max="16" width="8.83203125" style="6" customWidth="1"/>
    <col min="17" max="17" width="1.83203125" style="6" customWidth="1"/>
    <col min="18" max="18" width="10.16015625" style="6" customWidth="1"/>
    <col min="19" max="19" width="1.83203125" style="6" customWidth="1"/>
    <col min="20" max="20" width="3.5" style="6" customWidth="1"/>
    <col min="21" max="16384" width="13.33203125" style="6" customWidth="1"/>
  </cols>
  <sheetData>
    <row r="1" spans="1:19" s="5" customFormat="1" ht="11.25">
      <c r="A1" s="821" t="s">
        <v>220</v>
      </c>
      <c r="B1" s="821"/>
      <c r="C1" s="821"/>
      <c r="D1" s="821"/>
      <c r="E1" s="821"/>
      <c r="F1" s="821"/>
      <c r="G1" s="821"/>
      <c r="H1" s="821"/>
      <c r="I1" s="821"/>
      <c r="J1" s="821"/>
      <c r="K1" s="821"/>
      <c r="L1" s="821"/>
      <c r="M1" s="821"/>
      <c r="N1" s="821"/>
      <c r="O1" s="821"/>
      <c r="P1" s="821"/>
      <c r="Q1" s="821"/>
      <c r="R1" s="821"/>
      <c r="S1" s="821"/>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4:19" ht="15" customHeight="1">
      <c r="N3" s="5"/>
      <c r="O3" s="5"/>
      <c r="P3" s="5"/>
      <c r="Q3" s="5"/>
      <c r="R3" s="5"/>
      <c r="S3" s="200" t="s">
        <v>158</v>
      </c>
    </row>
    <row r="4" spans="1:20" ht="23.25" customHeight="1">
      <c r="A4" s="842" t="s">
        <v>205</v>
      </c>
      <c r="B4" s="832" t="s">
        <v>206</v>
      </c>
      <c r="C4" s="827"/>
      <c r="D4" s="827"/>
      <c r="E4" s="827"/>
      <c r="F4" s="827"/>
      <c r="G4" s="828"/>
      <c r="H4" s="832" t="s">
        <v>221</v>
      </c>
      <c r="I4" s="827"/>
      <c r="J4" s="827"/>
      <c r="K4" s="827"/>
      <c r="L4" s="827"/>
      <c r="M4" s="828"/>
      <c r="N4" s="832" t="s">
        <v>208</v>
      </c>
      <c r="O4" s="827"/>
      <c r="P4" s="827"/>
      <c r="Q4" s="827"/>
      <c r="R4" s="827"/>
      <c r="S4" s="828"/>
      <c r="T4" s="26"/>
    </row>
    <row r="5" spans="1:20" ht="18.75" customHeight="1">
      <c r="A5" s="843"/>
      <c r="B5" s="841" t="s">
        <v>162</v>
      </c>
      <c r="C5" s="840"/>
      <c r="D5" s="835" t="s">
        <v>163</v>
      </c>
      <c r="E5" s="828"/>
      <c r="F5" s="838" t="s">
        <v>161</v>
      </c>
      <c r="G5" s="839"/>
      <c r="H5" s="838" t="s">
        <v>162</v>
      </c>
      <c r="I5" s="840"/>
      <c r="J5" s="835" t="s">
        <v>163</v>
      </c>
      <c r="K5" s="828"/>
      <c r="L5" s="838" t="s">
        <v>161</v>
      </c>
      <c r="M5" s="840"/>
      <c r="N5" s="841" t="s">
        <v>162</v>
      </c>
      <c r="O5" s="840"/>
      <c r="P5" s="835" t="s">
        <v>163</v>
      </c>
      <c r="Q5" s="828"/>
      <c r="R5" s="838" t="s">
        <v>161</v>
      </c>
      <c r="S5" s="839"/>
      <c r="T5" s="26"/>
    </row>
    <row r="6" spans="1:20" ht="18.75" customHeight="1">
      <c r="A6" s="217" t="s">
        <v>209</v>
      </c>
      <c r="B6" s="229">
        <v>0</v>
      </c>
      <c r="C6" s="201"/>
      <c r="D6" s="229">
        <v>0</v>
      </c>
      <c r="E6" s="218"/>
      <c r="F6" s="202">
        <v>0</v>
      </c>
      <c r="G6" s="218"/>
      <c r="H6" s="202"/>
      <c r="I6" s="201"/>
      <c r="J6" s="229"/>
      <c r="K6" s="218"/>
      <c r="L6" s="202"/>
      <c r="M6" s="201"/>
      <c r="N6" s="229">
        <v>0</v>
      </c>
      <c r="O6" s="201"/>
      <c r="P6" s="229">
        <v>0</v>
      </c>
      <c r="Q6" s="218"/>
      <c r="R6" s="202">
        <v>0</v>
      </c>
      <c r="S6" s="218"/>
      <c r="T6" s="26"/>
    </row>
    <row r="7" spans="1:22" s="5" customFormat="1" ht="11.25">
      <c r="A7" s="243" t="s">
        <v>210</v>
      </c>
      <c r="B7" s="229">
        <v>11.5</v>
      </c>
      <c r="C7" s="201"/>
      <c r="D7" s="229">
        <v>13.2</v>
      </c>
      <c r="E7" s="218"/>
      <c r="F7" s="202">
        <v>12.5</v>
      </c>
      <c r="G7" s="218"/>
      <c r="H7" s="202">
        <v>5</v>
      </c>
      <c r="I7" s="201"/>
      <c r="J7" s="229">
        <v>9.9</v>
      </c>
      <c r="K7" s="218"/>
      <c r="L7" s="202">
        <v>5.8</v>
      </c>
      <c r="M7" s="201"/>
      <c r="N7" s="229">
        <v>8.3</v>
      </c>
      <c r="O7" s="201"/>
      <c r="P7" s="229">
        <v>12.8</v>
      </c>
      <c r="Q7" s="218"/>
      <c r="R7" s="202">
        <v>10.4</v>
      </c>
      <c r="S7" s="218"/>
      <c r="T7" s="201"/>
      <c r="U7" s="203"/>
      <c r="V7" s="203"/>
    </row>
    <row r="8" spans="1:22" s="5" customFormat="1" ht="14.25" customHeight="1">
      <c r="A8" s="243" t="s">
        <v>222</v>
      </c>
      <c r="B8" s="229">
        <v>14.9</v>
      </c>
      <c r="C8" s="201"/>
      <c r="D8" s="229">
        <v>15.8</v>
      </c>
      <c r="E8" s="218"/>
      <c r="F8" s="202">
        <v>15.4</v>
      </c>
      <c r="G8" s="218"/>
      <c r="H8" s="202">
        <v>9.4</v>
      </c>
      <c r="I8" s="201"/>
      <c r="J8" s="229">
        <v>13.9</v>
      </c>
      <c r="K8" s="218"/>
      <c r="L8" s="202">
        <v>10.2</v>
      </c>
      <c r="M8" s="201"/>
      <c r="N8" s="229">
        <v>12.2</v>
      </c>
      <c r="O8" s="201"/>
      <c r="P8" s="229">
        <v>15.6</v>
      </c>
      <c r="Q8" s="218"/>
      <c r="R8" s="202">
        <v>13.8</v>
      </c>
      <c r="S8" s="218"/>
      <c r="T8" s="201"/>
      <c r="U8" s="203"/>
      <c r="V8" s="203"/>
    </row>
    <row r="9" spans="1:22" s="5" customFormat="1" ht="18" customHeight="1">
      <c r="A9" s="243" t="s">
        <v>223</v>
      </c>
      <c r="B9" s="229">
        <v>14.1</v>
      </c>
      <c r="C9" s="201"/>
      <c r="D9" s="229">
        <v>16</v>
      </c>
      <c r="E9" s="218"/>
      <c r="F9" s="202">
        <v>15.2</v>
      </c>
      <c r="G9" s="218"/>
      <c r="H9" s="202">
        <v>13.3</v>
      </c>
      <c r="I9" s="201"/>
      <c r="J9" s="229">
        <v>10.5</v>
      </c>
      <c r="K9" s="218"/>
      <c r="L9" s="202">
        <v>12.8</v>
      </c>
      <c r="M9" s="201"/>
      <c r="N9" s="229">
        <v>13.7</v>
      </c>
      <c r="O9" s="201"/>
      <c r="P9" s="229">
        <v>15.4</v>
      </c>
      <c r="Q9" s="218"/>
      <c r="R9" s="202">
        <v>14.5</v>
      </c>
      <c r="S9" s="218"/>
      <c r="T9" s="201"/>
      <c r="U9" s="203"/>
      <c r="V9" s="203"/>
    </row>
    <row r="10" spans="1:22" s="5" customFormat="1" ht="18" customHeight="1">
      <c r="A10" s="243" t="s">
        <v>224</v>
      </c>
      <c r="B10" s="229">
        <v>15.5</v>
      </c>
      <c r="C10" s="201"/>
      <c r="D10" s="229">
        <v>13.9</v>
      </c>
      <c r="E10" s="218"/>
      <c r="F10" s="202">
        <v>14.5</v>
      </c>
      <c r="G10" s="218"/>
      <c r="H10" s="202">
        <v>11.6</v>
      </c>
      <c r="I10" s="201"/>
      <c r="J10" s="229">
        <v>8.9</v>
      </c>
      <c r="K10" s="218"/>
      <c r="L10" s="202">
        <v>11.2</v>
      </c>
      <c r="M10" s="201"/>
      <c r="N10" s="229">
        <v>13.6</v>
      </c>
      <c r="O10" s="201"/>
      <c r="P10" s="229">
        <v>13.4</v>
      </c>
      <c r="Q10" s="218"/>
      <c r="R10" s="202">
        <v>13.5</v>
      </c>
      <c r="S10" s="218"/>
      <c r="T10" s="201"/>
      <c r="U10" s="203"/>
      <c r="V10" s="203"/>
    </row>
    <row r="11" spans="1:22" s="5" customFormat="1" ht="18" customHeight="1">
      <c r="A11" s="243" t="s">
        <v>225</v>
      </c>
      <c r="B11" s="229">
        <v>13.4</v>
      </c>
      <c r="C11" s="201"/>
      <c r="D11" s="229">
        <v>11.5</v>
      </c>
      <c r="E11" s="218"/>
      <c r="F11" s="202">
        <v>12.3</v>
      </c>
      <c r="G11" s="218"/>
      <c r="H11" s="202">
        <v>11.5</v>
      </c>
      <c r="I11" s="201"/>
      <c r="J11" s="229">
        <v>8.8</v>
      </c>
      <c r="K11" s="218"/>
      <c r="L11" s="202">
        <v>11.1</v>
      </c>
      <c r="M11" s="201"/>
      <c r="N11" s="229">
        <v>12.5</v>
      </c>
      <c r="O11" s="201"/>
      <c r="P11" s="229">
        <v>11.2</v>
      </c>
      <c r="Q11" s="218"/>
      <c r="R11" s="202">
        <v>11.9</v>
      </c>
      <c r="S11" s="218"/>
      <c r="T11" s="201"/>
      <c r="U11" s="203"/>
      <c r="V11" s="203"/>
    </row>
    <row r="12" spans="1:22" s="5" customFormat="1" ht="18" customHeight="1">
      <c r="A12" s="243" t="s">
        <v>226</v>
      </c>
      <c r="B12" s="229">
        <v>8.4</v>
      </c>
      <c r="C12" s="201"/>
      <c r="D12" s="229">
        <v>7.3</v>
      </c>
      <c r="E12" s="218"/>
      <c r="F12" s="202">
        <v>7.7</v>
      </c>
      <c r="G12" s="218"/>
      <c r="H12" s="202">
        <v>8.8</v>
      </c>
      <c r="I12" s="201"/>
      <c r="J12" s="229">
        <v>12.8</v>
      </c>
      <c r="K12" s="218"/>
      <c r="L12" s="202">
        <v>9.4</v>
      </c>
      <c r="M12" s="201"/>
      <c r="N12" s="229">
        <v>8.6</v>
      </c>
      <c r="O12" s="201"/>
      <c r="P12" s="229">
        <v>7.9</v>
      </c>
      <c r="Q12" s="218"/>
      <c r="R12" s="202">
        <v>8.3</v>
      </c>
      <c r="S12" s="218"/>
      <c r="T12" s="201"/>
      <c r="U12" s="203"/>
      <c r="V12" s="203"/>
    </row>
    <row r="13" spans="1:22" s="5" customFormat="1" ht="18" customHeight="1">
      <c r="A13" s="243" t="s">
        <v>227</v>
      </c>
      <c r="B13" s="229">
        <v>11.6</v>
      </c>
      <c r="C13" s="201"/>
      <c r="D13" s="229">
        <v>8.9</v>
      </c>
      <c r="E13" s="218"/>
      <c r="F13" s="202">
        <v>9.9</v>
      </c>
      <c r="G13" s="218"/>
      <c r="H13" s="202">
        <v>9.7</v>
      </c>
      <c r="I13" s="201"/>
      <c r="J13" s="229">
        <v>7.8</v>
      </c>
      <c r="K13" s="218"/>
      <c r="L13" s="202">
        <v>9.4</v>
      </c>
      <c r="M13" s="201"/>
      <c r="N13" s="229">
        <v>10.7</v>
      </c>
      <c r="O13" s="201"/>
      <c r="P13" s="229">
        <v>8.7</v>
      </c>
      <c r="Q13" s="218"/>
      <c r="R13" s="202">
        <v>9.8</v>
      </c>
      <c r="S13" s="218"/>
      <c r="T13" s="201"/>
      <c r="U13" s="203"/>
      <c r="V13" s="203"/>
    </row>
    <row r="14" spans="1:22" s="5" customFormat="1" ht="18" customHeight="1">
      <c r="A14" s="220" t="s">
        <v>228</v>
      </c>
      <c r="B14" s="229">
        <v>10.5</v>
      </c>
      <c r="C14" s="201"/>
      <c r="D14" s="229">
        <v>13.5</v>
      </c>
      <c r="E14" s="218"/>
      <c r="F14" s="202">
        <v>12.3</v>
      </c>
      <c r="G14" s="218"/>
      <c r="H14" s="202">
        <v>30.7</v>
      </c>
      <c r="I14" s="201"/>
      <c r="J14" s="229">
        <v>27.4</v>
      </c>
      <c r="K14" s="218"/>
      <c r="L14" s="202">
        <v>30.2</v>
      </c>
      <c r="M14" s="201"/>
      <c r="N14" s="229">
        <v>20.4</v>
      </c>
      <c r="O14" s="201"/>
      <c r="P14" s="229">
        <v>15</v>
      </c>
      <c r="Q14" s="218"/>
      <c r="R14" s="202">
        <v>17.9</v>
      </c>
      <c r="S14" s="218"/>
      <c r="T14" s="201"/>
      <c r="U14" s="203"/>
      <c r="V14" s="203"/>
    </row>
    <row r="15" spans="1:20" s="206" customFormat="1" ht="18" customHeight="1">
      <c r="A15" s="221" t="s">
        <v>215</v>
      </c>
      <c r="B15" s="230">
        <v>100</v>
      </c>
      <c r="C15" s="205"/>
      <c r="D15" s="230">
        <v>100</v>
      </c>
      <c r="E15" s="244"/>
      <c r="F15" s="204">
        <v>100</v>
      </c>
      <c r="G15" s="244"/>
      <c r="H15" s="204">
        <v>100</v>
      </c>
      <c r="I15" s="205"/>
      <c r="J15" s="230">
        <v>100</v>
      </c>
      <c r="K15" s="244"/>
      <c r="L15" s="204">
        <v>100</v>
      </c>
      <c r="M15" s="205"/>
      <c r="N15" s="230">
        <v>100</v>
      </c>
      <c r="O15" s="205"/>
      <c r="P15" s="230">
        <v>100</v>
      </c>
      <c r="Q15" s="244"/>
      <c r="R15" s="204">
        <v>100</v>
      </c>
      <c r="S15" s="244"/>
      <c r="T15" s="205"/>
    </row>
    <row r="16" spans="1:20" s="206" customFormat="1" ht="18" customHeight="1">
      <c r="A16" s="235" t="s">
        <v>216</v>
      </c>
      <c r="B16" s="232">
        <v>8065</v>
      </c>
      <c r="C16" s="207"/>
      <c r="D16" s="232">
        <v>12517</v>
      </c>
      <c r="E16" s="222"/>
      <c r="F16" s="207">
        <v>20582</v>
      </c>
      <c r="G16" s="222"/>
      <c r="H16" s="207">
        <v>7754</v>
      </c>
      <c r="I16" s="207"/>
      <c r="J16" s="232">
        <v>1536</v>
      </c>
      <c r="K16" s="222"/>
      <c r="L16" s="207">
        <v>9290</v>
      </c>
      <c r="M16" s="207"/>
      <c r="N16" s="232">
        <v>15819</v>
      </c>
      <c r="O16" s="207"/>
      <c r="P16" s="232">
        <v>14053</v>
      </c>
      <c r="Q16" s="222"/>
      <c r="R16" s="207">
        <v>29872</v>
      </c>
      <c r="S16" s="222"/>
      <c r="T16" s="205"/>
    </row>
    <row r="17" spans="1:20" s="209" customFormat="1" ht="18" customHeight="1">
      <c r="A17" s="236" t="s">
        <v>217</v>
      </c>
      <c r="B17" s="237">
        <v>997.2</v>
      </c>
      <c r="C17" s="240"/>
      <c r="D17" s="237">
        <v>963.3</v>
      </c>
      <c r="E17" s="238"/>
      <c r="F17" s="239">
        <v>976.6</v>
      </c>
      <c r="G17" s="238"/>
      <c r="H17" s="239">
        <v>1251.4</v>
      </c>
      <c r="I17" s="240"/>
      <c r="J17" s="237">
        <v>1150</v>
      </c>
      <c r="K17" s="238"/>
      <c r="L17" s="239">
        <v>1234.7</v>
      </c>
      <c r="M17" s="241"/>
      <c r="N17" s="237">
        <v>1121.8</v>
      </c>
      <c r="O17" s="240"/>
      <c r="P17" s="237">
        <v>983.7</v>
      </c>
      <c r="Q17" s="238"/>
      <c r="R17" s="239">
        <v>1056.8</v>
      </c>
      <c r="S17" s="242"/>
      <c r="T17" s="208"/>
    </row>
    <row r="18" spans="1:19" s="211" customFormat="1" ht="15.75" customHeight="1">
      <c r="A18" s="223" t="s">
        <v>218</v>
      </c>
      <c r="B18" s="233">
        <v>950</v>
      </c>
      <c r="C18" s="224"/>
      <c r="D18" s="233">
        <v>950</v>
      </c>
      <c r="E18" s="234"/>
      <c r="F18" s="225">
        <v>950</v>
      </c>
      <c r="G18" s="234"/>
      <c r="H18" s="225">
        <v>1350</v>
      </c>
      <c r="I18" s="224"/>
      <c r="J18" s="233">
        <v>1350</v>
      </c>
      <c r="K18" s="234"/>
      <c r="L18" s="225">
        <v>1350</v>
      </c>
      <c r="M18" s="224"/>
      <c r="N18" s="233">
        <v>1150</v>
      </c>
      <c r="O18" s="224"/>
      <c r="P18" s="233">
        <v>950</v>
      </c>
      <c r="Q18" s="234"/>
      <c r="R18" s="225">
        <v>1050</v>
      </c>
      <c r="S18" s="226"/>
    </row>
    <row r="19" spans="1:21" s="211" customFormat="1" ht="33" customHeight="1">
      <c r="A19" s="820" t="s">
        <v>422</v>
      </c>
      <c r="B19" s="820"/>
      <c r="C19" s="820"/>
      <c r="D19" s="820"/>
      <c r="E19" s="820"/>
      <c r="F19" s="820"/>
      <c r="G19" s="820"/>
      <c r="H19" s="820"/>
      <c r="I19" s="820"/>
      <c r="J19" s="820"/>
      <c r="K19" s="820"/>
      <c r="L19" s="820"/>
      <c r="M19" s="820"/>
      <c r="N19" s="820"/>
      <c r="O19" s="820"/>
      <c r="P19" s="820"/>
      <c r="Q19" s="820"/>
      <c r="R19" s="820"/>
      <c r="S19" s="820"/>
      <c r="U19" s="245"/>
    </row>
    <row r="20" spans="1:20" s="211" customFormat="1" ht="11.25">
      <c r="A20" s="820" t="s">
        <v>525</v>
      </c>
      <c r="B20" s="820"/>
      <c r="C20" s="820"/>
      <c r="D20" s="820"/>
      <c r="E20" s="820"/>
      <c r="F20" s="820"/>
      <c r="G20" s="820"/>
      <c r="H20" s="820"/>
      <c r="I20" s="820"/>
      <c r="J20" s="820"/>
      <c r="K20" s="820"/>
      <c r="L20" s="820"/>
      <c r="M20" s="820"/>
      <c r="N20" s="820"/>
      <c r="O20" s="820"/>
      <c r="P20" s="820"/>
      <c r="Q20" s="820"/>
      <c r="R20" s="820"/>
      <c r="S20" s="246"/>
      <c r="T20" s="246"/>
    </row>
    <row r="21" spans="1:20" s="211" customFormat="1" ht="22.5" customHeight="1">
      <c r="A21" s="820" t="s">
        <v>229</v>
      </c>
      <c r="B21" s="820"/>
      <c r="C21" s="820"/>
      <c r="D21" s="820"/>
      <c r="E21" s="820"/>
      <c r="F21" s="820"/>
      <c r="G21" s="820"/>
      <c r="H21" s="820"/>
      <c r="I21" s="820"/>
      <c r="J21" s="820"/>
      <c r="K21" s="820"/>
      <c r="L21" s="820"/>
      <c r="M21" s="820"/>
      <c r="N21" s="820"/>
      <c r="O21" s="820"/>
      <c r="P21" s="820"/>
      <c r="Q21" s="820"/>
      <c r="R21" s="820"/>
      <c r="S21" s="820"/>
      <c r="T21" s="246"/>
    </row>
    <row r="22" s="211" customFormat="1" ht="19.5" customHeight="1">
      <c r="A22" s="212" t="s">
        <v>507</v>
      </c>
    </row>
    <row r="23" spans="1:20" ht="24.75" customHeight="1">
      <c r="A23" s="820"/>
      <c r="B23" s="820"/>
      <c r="C23" s="820"/>
      <c r="D23" s="820"/>
      <c r="E23" s="820"/>
      <c r="F23" s="820"/>
      <c r="G23" s="820"/>
      <c r="H23" s="820"/>
      <c r="I23" s="820"/>
      <c r="J23" s="820"/>
      <c r="K23" s="820"/>
      <c r="L23" s="820"/>
      <c r="M23" s="820"/>
      <c r="N23" s="820"/>
      <c r="O23" s="820"/>
      <c r="P23" s="820"/>
      <c r="Q23" s="820"/>
      <c r="R23" s="820"/>
      <c r="S23" s="820"/>
      <c r="T23" s="26"/>
    </row>
    <row r="24" spans="1:20" ht="11.25">
      <c r="A24" s="26"/>
      <c r="B24" s="213"/>
      <c r="C24" s="213"/>
      <c r="D24" s="213"/>
      <c r="E24" s="213"/>
      <c r="F24" s="213"/>
      <c r="G24" s="213"/>
      <c r="H24" s="213"/>
      <c r="I24" s="213"/>
      <c r="J24" s="213"/>
      <c r="K24" s="213"/>
      <c r="L24" s="213"/>
      <c r="M24" s="213"/>
      <c r="N24" s="213"/>
      <c r="O24" s="213"/>
      <c r="P24" s="213"/>
      <c r="Q24" s="213"/>
      <c r="R24" s="213"/>
      <c r="S24" s="213">
        <f>S18/3</f>
        <v>0</v>
      </c>
      <c r="T24" s="26"/>
    </row>
    <row r="25" spans="1:20" ht="11.25">
      <c r="A25" s="26"/>
      <c r="B25" s="836"/>
      <c r="C25" s="837"/>
      <c r="D25" s="837"/>
      <c r="E25" s="837"/>
      <c r="F25" s="837"/>
      <c r="G25" s="837"/>
      <c r="H25" s="836"/>
      <c r="I25" s="837"/>
      <c r="J25" s="837"/>
      <c r="K25" s="837"/>
      <c r="L25" s="837"/>
      <c r="M25" s="837"/>
      <c r="N25" s="836"/>
      <c r="O25" s="837"/>
      <c r="P25" s="837"/>
      <c r="Q25" s="837"/>
      <c r="R25" s="837"/>
      <c r="S25" s="837"/>
      <c r="T25" s="26"/>
    </row>
    <row r="26" spans="1:20" ht="11.25">
      <c r="A26" s="26"/>
      <c r="B26" s="837"/>
      <c r="C26" s="837"/>
      <c r="D26" s="837"/>
      <c r="E26" s="837"/>
      <c r="F26" s="837"/>
      <c r="G26" s="837"/>
      <c r="H26" s="837"/>
      <c r="I26" s="837"/>
      <c r="J26" s="837"/>
      <c r="K26" s="837"/>
      <c r="L26" s="837"/>
      <c r="M26" s="837"/>
      <c r="N26" s="837"/>
      <c r="O26" s="837"/>
      <c r="P26" s="837"/>
      <c r="Q26" s="837"/>
      <c r="R26" s="837"/>
      <c r="S26" s="837"/>
      <c r="T26" s="26"/>
    </row>
    <row r="27" spans="1:20" ht="11.25">
      <c r="A27" s="26"/>
      <c r="B27" s="26"/>
      <c r="C27" s="26"/>
      <c r="D27" s="26"/>
      <c r="E27" s="26"/>
      <c r="F27" s="26"/>
      <c r="G27" s="26"/>
      <c r="H27" s="26"/>
      <c r="I27" s="26"/>
      <c r="J27" s="26"/>
      <c r="K27" s="26"/>
      <c r="L27" s="26"/>
      <c r="M27" s="26"/>
      <c r="N27" s="26"/>
      <c r="O27" s="26"/>
      <c r="P27" s="26"/>
      <c r="Q27" s="26"/>
      <c r="R27" s="26"/>
      <c r="S27" s="26"/>
      <c r="T27" s="26"/>
    </row>
    <row r="28" spans="1:20" ht="11.25">
      <c r="A28" s="26"/>
      <c r="B28" s="26"/>
      <c r="C28" s="26"/>
      <c r="D28" s="26"/>
      <c r="E28" s="26"/>
      <c r="F28" s="26"/>
      <c r="G28" s="26"/>
      <c r="H28" s="26"/>
      <c r="I28" s="26"/>
      <c r="J28" s="26"/>
      <c r="K28" s="26"/>
      <c r="L28" s="26"/>
      <c r="M28" s="26"/>
      <c r="N28" s="26"/>
      <c r="O28" s="26"/>
      <c r="P28" s="26"/>
      <c r="Q28" s="26"/>
      <c r="R28" s="26"/>
      <c r="S28" s="26"/>
      <c r="T28" s="26"/>
    </row>
    <row r="29" ht="11.25">
      <c r="A29" s="215"/>
    </row>
    <row r="30" ht="11.25">
      <c r="A30" s="215"/>
    </row>
    <row r="31" ht="11.25">
      <c r="A31" s="215"/>
    </row>
    <row r="32" ht="11.25">
      <c r="A32" s="215"/>
    </row>
    <row r="33" ht="11.25">
      <c r="A33" s="215"/>
    </row>
    <row r="34" ht="11.25">
      <c r="A34" s="215"/>
    </row>
    <row r="35" ht="11.25">
      <c r="A35" s="215"/>
    </row>
    <row r="36" ht="11.25">
      <c r="A36" s="215"/>
    </row>
    <row r="37" ht="11.25">
      <c r="A37" s="215"/>
    </row>
    <row r="38" ht="11.25">
      <c r="A38" s="215"/>
    </row>
    <row r="39" ht="11.25">
      <c r="A39" s="215"/>
    </row>
    <row r="40" ht="11.25">
      <c r="A40" s="215"/>
    </row>
    <row r="41" ht="11.25">
      <c r="A41" s="215"/>
    </row>
    <row r="42" ht="11.25">
      <c r="A42" s="215"/>
    </row>
    <row r="43" ht="11.25">
      <c r="A43" s="215"/>
    </row>
    <row r="44" ht="11.25">
      <c r="A44" s="215"/>
    </row>
    <row r="45" ht="11.25">
      <c r="A45" s="215"/>
    </row>
    <row r="46" ht="11.25">
      <c r="A46" s="215"/>
    </row>
    <row r="47" ht="11.25">
      <c r="A47" s="215"/>
    </row>
    <row r="48" ht="11.25">
      <c r="A48" s="215"/>
    </row>
    <row r="49" ht="11.25">
      <c r="A49" s="216"/>
    </row>
  </sheetData>
  <sheetProtection/>
  <mergeCells count="31">
    <mergeCell ref="A23:S23"/>
    <mergeCell ref="A1:S1"/>
    <mergeCell ref="A2:T2"/>
    <mergeCell ref="A4:A5"/>
    <mergeCell ref="B4:G4"/>
    <mergeCell ref="H4:M4"/>
    <mergeCell ref="N4:S4"/>
    <mergeCell ref="B5:C5"/>
    <mergeCell ref="H5:I5"/>
    <mergeCell ref="R5:S5"/>
    <mergeCell ref="J5:K5"/>
    <mergeCell ref="L5:M5"/>
    <mergeCell ref="N5:O5"/>
    <mergeCell ref="A21:S21"/>
    <mergeCell ref="A19:S19"/>
    <mergeCell ref="D5:E5"/>
    <mergeCell ref="L26:M26"/>
    <mergeCell ref="J26:K26"/>
    <mergeCell ref="A20:R20"/>
    <mergeCell ref="P5:Q5"/>
    <mergeCell ref="P26:Q26"/>
    <mergeCell ref="R26:S26"/>
    <mergeCell ref="B25:G25"/>
    <mergeCell ref="N26:O26"/>
    <mergeCell ref="F5:G5"/>
    <mergeCell ref="H25:M25"/>
    <mergeCell ref="N25:S25"/>
    <mergeCell ref="B26:C26"/>
    <mergeCell ref="D26:E26"/>
    <mergeCell ref="F26:G26"/>
    <mergeCell ref="H26:I26"/>
  </mergeCells>
  <printOptions/>
  <pageMargins left="0.787401575" right="0.787401575" top="0.984251969" bottom="0.984251969" header="0.4921259845" footer="0.4921259845"/>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A1:L296"/>
  <sheetViews>
    <sheetView zoomScalePageLayoutView="0" workbookViewId="0" topLeftCell="A1">
      <selection activeCell="A1" sqref="A1:I1"/>
    </sheetView>
  </sheetViews>
  <sheetFormatPr defaultColWidth="13.33203125" defaultRowHeight="12.75"/>
  <cols>
    <col min="1" max="1" width="36" style="6" customWidth="1"/>
    <col min="2" max="2" width="12.5" style="6" customWidth="1"/>
    <col min="3" max="3" width="1.83203125" style="6" customWidth="1"/>
    <col min="4" max="4" width="10.83203125" style="6" customWidth="1"/>
    <col min="5" max="5" width="1.83203125" style="6" customWidth="1"/>
    <col min="6" max="6" width="10.83203125" style="6" customWidth="1"/>
    <col min="7" max="7" width="1.83203125" style="6" customWidth="1"/>
    <col min="8" max="8" width="11" style="6" customWidth="1"/>
    <col min="9" max="9" width="1.83203125" style="6" customWidth="1"/>
    <col min="10" max="10" width="7.83203125" style="6" customWidth="1"/>
    <col min="11" max="11" width="1.83203125" style="6" customWidth="1"/>
    <col min="12" max="12" width="3.5" style="6" customWidth="1"/>
    <col min="13" max="16384" width="13.33203125" style="6" customWidth="1"/>
  </cols>
  <sheetData>
    <row r="1" spans="1:10" ht="14.25" customHeight="1">
      <c r="A1" s="821" t="s">
        <v>230</v>
      </c>
      <c r="B1" s="821"/>
      <c r="C1" s="821"/>
      <c r="D1" s="821"/>
      <c r="E1" s="821"/>
      <c r="F1" s="821"/>
      <c r="G1" s="821"/>
      <c r="H1" s="821"/>
      <c r="I1" s="821"/>
      <c r="J1" s="5"/>
    </row>
    <row r="2" spans="1:12" s="26" customFormat="1" ht="15.75" customHeight="1">
      <c r="A2" s="822"/>
      <c r="B2" s="823"/>
      <c r="C2" s="823"/>
      <c r="D2" s="823"/>
      <c r="E2" s="823"/>
      <c r="F2" s="823"/>
      <c r="G2" s="823"/>
      <c r="H2" s="823"/>
      <c r="I2" s="823"/>
      <c r="J2" s="823"/>
      <c r="K2" s="823"/>
      <c r="L2" s="823"/>
    </row>
    <row r="3" spans="8:9" ht="11.25">
      <c r="H3" s="200"/>
      <c r="I3" s="105" t="s">
        <v>158</v>
      </c>
    </row>
    <row r="4" spans="1:9" ht="11.25">
      <c r="A4" s="842"/>
      <c r="B4" s="842" t="s">
        <v>231</v>
      </c>
      <c r="C4" s="851"/>
      <c r="D4" s="829" t="s">
        <v>232</v>
      </c>
      <c r="E4" s="854"/>
      <c r="F4" s="854"/>
      <c r="G4" s="854"/>
      <c r="H4" s="830"/>
      <c r="I4" s="855"/>
    </row>
    <row r="5" spans="1:9" ht="39" customHeight="1">
      <c r="A5" s="850"/>
      <c r="B5" s="852"/>
      <c r="C5" s="853"/>
      <c r="D5" s="845" t="s">
        <v>162</v>
      </c>
      <c r="E5" s="846"/>
      <c r="F5" s="845" t="s">
        <v>163</v>
      </c>
      <c r="G5" s="846"/>
      <c r="H5" s="845" t="s">
        <v>161</v>
      </c>
      <c r="I5" s="846"/>
    </row>
    <row r="6" spans="1:10" ht="63" customHeight="1">
      <c r="A6" s="248"/>
      <c r="B6" s="845" t="s">
        <v>233</v>
      </c>
      <c r="C6" s="846"/>
      <c r="D6" s="848" t="s">
        <v>233</v>
      </c>
      <c r="E6" s="848"/>
      <c r="F6" s="845" t="s">
        <v>233</v>
      </c>
      <c r="G6" s="846"/>
      <c r="H6" s="826" t="s">
        <v>233</v>
      </c>
      <c r="I6" s="847"/>
      <c r="J6" s="33"/>
    </row>
    <row r="7" spans="1:10" ht="11.25">
      <c r="A7" s="249" t="s">
        <v>193</v>
      </c>
      <c r="B7" s="250">
        <v>25.9</v>
      </c>
      <c r="C7" s="218"/>
      <c r="D7" s="201">
        <v>20</v>
      </c>
      <c r="E7" s="201"/>
      <c r="F7" s="250">
        <v>15.3</v>
      </c>
      <c r="G7" s="251"/>
      <c r="H7" s="201">
        <v>16.6</v>
      </c>
      <c r="I7" s="218"/>
      <c r="J7" s="5"/>
    </row>
    <row r="8" spans="1:10" ht="11.25">
      <c r="A8" s="249" t="s">
        <v>194</v>
      </c>
      <c r="B8" s="250">
        <v>7.4</v>
      </c>
      <c r="C8" s="218"/>
      <c r="D8" s="201">
        <v>9.1</v>
      </c>
      <c r="E8" s="201"/>
      <c r="F8" s="250">
        <v>6.6</v>
      </c>
      <c r="G8" s="251"/>
      <c r="H8" s="201">
        <v>7.2</v>
      </c>
      <c r="I8" s="218"/>
      <c r="J8" s="5"/>
    </row>
    <row r="9" spans="1:10" ht="11.25">
      <c r="A9" s="249" t="s">
        <v>130</v>
      </c>
      <c r="B9" s="250">
        <v>62.3</v>
      </c>
      <c r="C9" s="218"/>
      <c r="D9" s="202">
        <v>58.9</v>
      </c>
      <c r="E9" s="201"/>
      <c r="F9" s="229">
        <v>67.3</v>
      </c>
      <c r="G9" s="218"/>
      <c r="H9" s="202">
        <v>65.2</v>
      </c>
      <c r="I9" s="218"/>
      <c r="J9" s="5"/>
    </row>
    <row r="10" spans="1:10" ht="11.25">
      <c r="A10" s="249" t="s">
        <v>195</v>
      </c>
      <c r="B10" s="250">
        <v>33.7</v>
      </c>
      <c r="C10" s="218"/>
      <c r="D10" s="201">
        <v>24</v>
      </c>
      <c r="E10" s="201"/>
      <c r="F10" s="250">
        <v>18</v>
      </c>
      <c r="G10" s="251"/>
      <c r="H10" s="201">
        <v>20.4</v>
      </c>
      <c r="I10" s="218"/>
      <c r="J10" s="5"/>
    </row>
    <row r="11" spans="1:10" ht="11.25">
      <c r="A11" s="249" t="s">
        <v>196</v>
      </c>
      <c r="B11" s="250">
        <v>30.9</v>
      </c>
      <c r="C11" s="218"/>
      <c r="D11" s="201">
        <v>44.5</v>
      </c>
      <c r="E11" s="201"/>
      <c r="F11" s="250">
        <v>28</v>
      </c>
      <c r="G11" s="251"/>
      <c r="H11" s="201">
        <v>31</v>
      </c>
      <c r="I11" s="218"/>
      <c r="J11" s="5"/>
    </row>
    <row r="12" spans="1:10" ht="11.25">
      <c r="A12" s="221" t="s">
        <v>234</v>
      </c>
      <c r="B12" s="250">
        <v>15.2</v>
      </c>
      <c r="C12" s="218"/>
      <c r="D12" s="201">
        <v>20.4</v>
      </c>
      <c r="E12" s="201"/>
      <c r="F12" s="250">
        <v>8.6</v>
      </c>
      <c r="G12" s="251"/>
      <c r="H12" s="201">
        <v>11.1</v>
      </c>
      <c r="I12" s="218"/>
      <c r="J12" s="5"/>
    </row>
    <row r="13" spans="1:10" ht="11.25">
      <c r="A13" s="249" t="s">
        <v>198</v>
      </c>
      <c r="B13" s="250">
        <v>4.5</v>
      </c>
      <c r="C13" s="218"/>
      <c r="D13" s="201">
        <v>2.7</v>
      </c>
      <c r="E13" s="201"/>
      <c r="F13" s="250">
        <v>4.9</v>
      </c>
      <c r="G13" s="251"/>
      <c r="H13" s="201">
        <v>4.5</v>
      </c>
      <c r="I13" s="218"/>
      <c r="J13" s="5"/>
    </row>
    <row r="14" spans="1:10" ht="11.25">
      <c r="A14" s="249" t="s">
        <v>199</v>
      </c>
      <c r="B14" s="250">
        <v>3.6</v>
      </c>
      <c r="C14" s="218"/>
      <c r="D14" s="201">
        <v>18.8</v>
      </c>
      <c r="E14" s="201"/>
      <c r="F14" s="250">
        <v>1.4</v>
      </c>
      <c r="G14" s="251"/>
      <c r="H14" s="201">
        <v>3.5</v>
      </c>
      <c r="I14" s="218"/>
      <c r="J14" s="5"/>
    </row>
    <row r="15" spans="1:10" ht="11.25">
      <c r="A15" s="249" t="s">
        <v>200</v>
      </c>
      <c r="B15" s="250">
        <v>16.9</v>
      </c>
      <c r="C15" s="218"/>
      <c r="D15" s="201">
        <v>30.9</v>
      </c>
      <c r="E15" s="201"/>
      <c r="F15" s="250">
        <v>9.7</v>
      </c>
      <c r="G15" s="251"/>
      <c r="H15" s="201">
        <v>14.5</v>
      </c>
      <c r="I15" s="218"/>
      <c r="J15" s="5"/>
    </row>
    <row r="16" spans="1:10" ht="11.25">
      <c r="A16" s="249" t="s">
        <v>201</v>
      </c>
      <c r="B16" s="250">
        <v>6.6</v>
      </c>
      <c r="C16" s="218"/>
      <c r="D16" s="201">
        <v>12.1</v>
      </c>
      <c r="E16" s="201"/>
      <c r="F16" s="250">
        <v>3.9</v>
      </c>
      <c r="G16" s="251"/>
      <c r="H16" s="201">
        <v>5.7</v>
      </c>
      <c r="I16" s="218"/>
      <c r="J16" s="5"/>
    </row>
    <row r="17" spans="1:10" ht="11.25">
      <c r="A17" s="249" t="s">
        <v>202</v>
      </c>
      <c r="B17" s="250">
        <v>12.7</v>
      </c>
      <c r="C17" s="218"/>
      <c r="D17" s="201">
        <v>23.3</v>
      </c>
      <c r="E17" s="201"/>
      <c r="F17" s="250">
        <v>6.2</v>
      </c>
      <c r="G17" s="251"/>
      <c r="H17" s="201">
        <v>12</v>
      </c>
      <c r="I17" s="218"/>
      <c r="J17" s="5"/>
    </row>
    <row r="18" spans="1:10" ht="11.25">
      <c r="A18" s="252" t="s">
        <v>203</v>
      </c>
      <c r="B18" s="253">
        <v>3.3</v>
      </c>
      <c r="C18" s="254"/>
      <c r="D18" s="255">
        <v>0</v>
      </c>
      <c r="E18" s="255"/>
      <c r="F18" s="253">
        <v>3.8</v>
      </c>
      <c r="G18" s="256"/>
      <c r="H18" s="255">
        <v>3.6</v>
      </c>
      <c r="I18" s="254"/>
      <c r="J18" s="5"/>
    </row>
    <row r="19" spans="1:10" ht="11.25">
      <c r="A19" s="257" t="s">
        <v>180</v>
      </c>
      <c r="B19" s="258">
        <v>28.9</v>
      </c>
      <c r="C19" s="259"/>
      <c r="D19" s="260">
        <v>24.6</v>
      </c>
      <c r="E19" s="260"/>
      <c r="F19" s="258">
        <v>22.3</v>
      </c>
      <c r="G19" s="259"/>
      <c r="H19" s="260">
        <v>22.9</v>
      </c>
      <c r="I19" s="259"/>
      <c r="J19" s="5"/>
    </row>
    <row r="20" spans="1:12" s="211" customFormat="1" ht="28.5" customHeight="1">
      <c r="A20" s="849" t="s">
        <v>235</v>
      </c>
      <c r="B20" s="849"/>
      <c r="C20" s="849"/>
      <c r="D20" s="849"/>
      <c r="E20" s="849"/>
      <c r="F20" s="849"/>
      <c r="G20" s="849"/>
      <c r="H20" s="849"/>
      <c r="I20" s="849"/>
      <c r="J20" s="5"/>
      <c r="K20" s="5"/>
      <c r="L20" s="200"/>
    </row>
    <row r="21" spans="1:7" ht="15.75" customHeight="1">
      <c r="A21" s="844" t="s">
        <v>509</v>
      </c>
      <c r="B21" s="844"/>
      <c r="C21" s="844"/>
      <c r="D21" s="844"/>
      <c r="E21" s="844"/>
      <c r="F21" s="844"/>
      <c r="G21" s="844"/>
    </row>
    <row r="22" ht="11.25">
      <c r="G22" s="261"/>
    </row>
    <row r="23" spans="2:7" ht="11.25">
      <c r="B23" s="261"/>
      <c r="C23" s="261"/>
      <c r="D23" s="261"/>
      <c r="E23" s="261"/>
      <c r="F23" s="261"/>
      <c r="G23" s="261"/>
    </row>
    <row r="24" spans="4:7" ht="11.25">
      <c r="D24" s="261"/>
      <c r="E24" s="261"/>
      <c r="F24" s="261"/>
      <c r="G24" s="261"/>
    </row>
    <row r="25" spans="2:7" ht="11.25">
      <c r="B25" s="261"/>
      <c r="C25" s="261"/>
      <c r="D25" s="261"/>
      <c r="E25" s="261"/>
      <c r="F25" s="261"/>
      <c r="G25" s="261"/>
    </row>
    <row r="26" spans="2:7" ht="11.25">
      <c r="B26" s="261"/>
      <c r="C26" s="261"/>
      <c r="D26" s="261"/>
      <c r="E26" s="261"/>
      <c r="F26" s="261"/>
      <c r="G26" s="261"/>
    </row>
    <row r="27" spans="2:7" ht="11.25">
      <c r="B27" s="261"/>
      <c r="C27" s="261"/>
      <c r="D27" s="261"/>
      <c r="E27" s="261"/>
      <c r="F27" s="261"/>
      <c r="G27" s="261"/>
    </row>
    <row r="28" spans="2:7" ht="11.25">
      <c r="B28" s="261"/>
      <c r="C28" s="261"/>
      <c r="D28" s="261"/>
      <c r="E28" s="261"/>
      <c r="F28" s="261"/>
      <c r="G28" s="261"/>
    </row>
    <row r="29" spans="2:7" ht="11.25">
      <c r="B29" s="261"/>
      <c r="C29" s="261"/>
      <c r="D29" s="261"/>
      <c r="E29" s="261"/>
      <c r="F29" s="261"/>
      <c r="G29" s="261"/>
    </row>
    <row r="30" spans="2:7" ht="11.25">
      <c r="B30" s="261"/>
      <c r="C30" s="261"/>
      <c r="D30" s="261"/>
      <c r="E30" s="261"/>
      <c r="F30" s="261"/>
      <c r="G30" s="261"/>
    </row>
    <row r="31" spans="2:7" ht="11.25">
      <c r="B31" s="261"/>
      <c r="C31" s="261"/>
      <c r="D31" s="261"/>
      <c r="E31" s="261"/>
      <c r="F31" s="261"/>
      <c r="G31" s="261"/>
    </row>
    <row r="32" spans="2:7" ht="11.25">
      <c r="B32" s="261"/>
      <c r="C32" s="261"/>
      <c r="D32" s="261"/>
      <c r="E32" s="261"/>
      <c r="F32" s="261"/>
      <c r="G32" s="261"/>
    </row>
    <row r="33" spans="2:7" ht="11.25">
      <c r="B33" s="261"/>
      <c r="C33" s="261"/>
      <c r="D33" s="261"/>
      <c r="E33" s="261"/>
      <c r="F33" s="261"/>
      <c r="G33" s="261"/>
    </row>
    <row r="34" spans="2:7" ht="11.25">
      <c r="B34" s="261"/>
      <c r="C34" s="261"/>
      <c r="D34" s="261"/>
      <c r="E34" s="261"/>
      <c r="F34" s="261"/>
      <c r="G34" s="261"/>
    </row>
    <row r="35" spans="2:7" ht="11.25">
      <c r="B35" s="261"/>
      <c r="C35" s="261"/>
      <c r="D35" s="261"/>
      <c r="E35" s="261"/>
      <c r="F35" s="261"/>
      <c r="G35" s="261"/>
    </row>
    <row r="36" spans="2:7" ht="11.25">
      <c r="B36" s="261"/>
      <c r="C36" s="261"/>
      <c r="D36" s="261"/>
      <c r="E36" s="261"/>
      <c r="F36" s="261"/>
      <c r="G36" s="261"/>
    </row>
    <row r="37" spans="2:7" ht="11.25">
      <c r="B37" s="261"/>
      <c r="C37" s="261"/>
      <c r="D37" s="261"/>
      <c r="E37" s="261"/>
      <c r="F37" s="261"/>
      <c r="G37" s="261"/>
    </row>
    <row r="38" spans="2:7" ht="11.25">
      <c r="B38" s="261"/>
      <c r="C38" s="261"/>
      <c r="D38" s="261"/>
      <c r="E38" s="261"/>
      <c r="F38" s="261"/>
      <c r="G38" s="261"/>
    </row>
    <row r="39" spans="2:7" ht="11.25">
      <c r="B39" s="261"/>
      <c r="C39" s="261"/>
      <c r="D39" s="261"/>
      <c r="E39" s="261"/>
      <c r="F39" s="261"/>
      <c r="G39" s="261"/>
    </row>
    <row r="40" spans="2:7" ht="11.25">
      <c r="B40" s="261"/>
      <c r="C40" s="261"/>
      <c r="D40" s="261"/>
      <c r="E40" s="261"/>
      <c r="F40" s="261"/>
      <c r="G40" s="261"/>
    </row>
    <row r="41" spans="2:7" ht="11.25">
      <c r="B41" s="261"/>
      <c r="C41" s="261"/>
      <c r="D41" s="261"/>
      <c r="E41" s="261"/>
      <c r="F41" s="261"/>
      <c r="G41" s="261"/>
    </row>
    <row r="42" spans="2:7" ht="11.25">
      <c r="B42" s="261"/>
      <c r="C42" s="261"/>
      <c r="D42" s="261"/>
      <c r="E42" s="261"/>
      <c r="F42" s="261"/>
      <c r="G42" s="261"/>
    </row>
    <row r="43" spans="2:7" ht="11.25">
      <c r="B43" s="261"/>
      <c r="C43" s="261"/>
      <c r="D43" s="261"/>
      <c r="E43" s="261"/>
      <c r="F43" s="261"/>
      <c r="G43" s="261"/>
    </row>
    <row r="44" spans="2:7" ht="11.25">
      <c r="B44" s="261"/>
      <c r="C44" s="261"/>
      <c r="D44" s="261"/>
      <c r="E44" s="261"/>
      <c r="F44" s="261"/>
      <c r="G44" s="261"/>
    </row>
    <row r="45" spans="2:7" ht="11.25">
      <c r="B45" s="261"/>
      <c r="C45" s="261"/>
      <c r="D45" s="261"/>
      <c r="E45" s="261"/>
      <c r="F45" s="261"/>
      <c r="G45" s="261"/>
    </row>
    <row r="46" spans="2:7" ht="11.25">
      <c r="B46" s="261"/>
      <c r="C46" s="261"/>
      <c r="D46" s="261"/>
      <c r="E46" s="261"/>
      <c r="F46" s="261"/>
      <c r="G46" s="261"/>
    </row>
    <row r="47" spans="2:7" ht="11.25">
      <c r="B47" s="261"/>
      <c r="C47" s="261"/>
      <c r="D47" s="261"/>
      <c r="E47" s="261"/>
      <c r="F47" s="261"/>
      <c r="G47" s="261"/>
    </row>
    <row r="48" spans="2:7" ht="11.25">
      <c r="B48" s="261"/>
      <c r="C48" s="261"/>
      <c r="D48" s="261"/>
      <c r="E48" s="261"/>
      <c r="F48" s="261"/>
      <c r="G48" s="261"/>
    </row>
    <row r="49" spans="2:7" ht="11.25">
      <c r="B49" s="261"/>
      <c r="C49" s="261"/>
      <c r="D49" s="261"/>
      <c r="E49" s="261"/>
      <c r="F49" s="261"/>
      <c r="G49" s="261"/>
    </row>
    <row r="50" spans="2:7" ht="11.25">
      <c r="B50" s="261"/>
      <c r="C50" s="261"/>
      <c r="D50" s="261"/>
      <c r="E50" s="261"/>
      <c r="F50" s="261"/>
      <c r="G50" s="261"/>
    </row>
    <row r="51" spans="2:7" ht="11.25">
      <c r="B51" s="261"/>
      <c r="C51" s="261"/>
      <c r="D51" s="261"/>
      <c r="E51" s="261"/>
      <c r="F51" s="261"/>
      <c r="G51" s="261"/>
    </row>
    <row r="52" spans="2:7" ht="11.25">
      <c r="B52" s="261"/>
      <c r="C52" s="261"/>
      <c r="D52" s="261"/>
      <c r="E52" s="261"/>
      <c r="F52" s="261"/>
      <c r="G52" s="261"/>
    </row>
    <row r="53" spans="2:7" ht="11.25">
      <c r="B53" s="261"/>
      <c r="C53" s="261"/>
      <c r="D53" s="261"/>
      <c r="E53" s="261"/>
      <c r="F53" s="261"/>
      <c r="G53" s="261"/>
    </row>
    <row r="54" spans="2:7" ht="11.25">
      <c r="B54" s="261"/>
      <c r="C54" s="261"/>
      <c r="D54" s="261"/>
      <c r="E54" s="261"/>
      <c r="F54" s="261"/>
      <c r="G54" s="261"/>
    </row>
    <row r="55" spans="2:7" ht="11.25">
      <c r="B55" s="261"/>
      <c r="C55" s="261"/>
      <c r="D55" s="261"/>
      <c r="E55" s="261"/>
      <c r="F55" s="261"/>
      <c r="G55" s="261"/>
    </row>
    <row r="56" spans="2:7" ht="11.25">
      <c r="B56" s="261"/>
      <c r="C56" s="261"/>
      <c r="D56" s="261"/>
      <c r="E56" s="261"/>
      <c r="F56" s="261"/>
      <c r="G56" s="261"/>
    </row>
    <row r="57" spans="2:7" ht="11.25">
      <c r="B57" s="261"/>
      <c r="C57" s="261"/>
      <c r="D57" s="261"/>
      <c r="E57" s="261"/>
      <c r="F57" s="261"/>
      <c r="G57" s="261"/>
    </row>
    <row r="58" spans="2:7" ht="11.25">
      <c r="B58" s="261"/>
      <c r="C58" s="261"/>
      <c r="D58" s="261"/>
      <c r="E58" s="261"/>
      <c r="F58" s="261"/>
      <c r="G58" s="261"/>
    </row>
    <row r="59" spans="2:7" ht="11.25">
      <c r="B59" s="261"/>
      <c r="C59" s="261"/>
      <c r="D59" s="261"/>
      <c r="E59" s="261"/>
      <c r="F59" s="261"/>
      <c r="G59" s="261"/>
    </row>
    <row r="60" spans="2:7" ht="11.25">
      <c r="B60" s="261"/>
      <c r="C60" s="261"/>
      <c r="D60" s="261"/>
      <c r="E60" s="261"/>
      <c r="F60" s="261"/>
      <c r="G60" s="261"/>
    </row>
    <row r="61" spans="2:7" ht="11.25">
      <c r="B61" s="261"/>
      <c r="C61" s="261"/>
      <c r="D61" s="261"/>
      <c r="E61" s="261"/>
      <c r="F61" s="261"/>
      <c r="G61" s="261"/>
    </row>
    <row r="62" spans="2:7" ht="11.25">
      <c r="B62" s="261"/>
      <c r="C62" s="261"/>
      <c r="D62" s="261"/>
      <c r="E62" s="261"/>
      <c r="F62" s="261"/>
      <c r="G62" s="261"/>
    </row>
    <row r="63" spans="2:7" ht="11.25">
      <c r="B63" s="261"/>
      <c r="C63" s="261"/>
      <c r="D63" s="261"/>
      <c r="E63" s="261"/>
      <c r="F63" s="261"/>
      <c r="G63" s="261"/>
    </row>
    <row r="64" spans="2:7" ht="11.25">
      <c r="B64" s="261"/>
      <c r="C64" s="261"/>
      <c r="D64" s="261"/>
      <c r="E64" s="261"/>
      <c r="F64" s="261"/>
      <c r="G64" s="261"/>
    </row>
    <row r="65" spans="2:7" ht="11.25">
      <c r="B65" s="261"/>
      <c r="C65" s="261"/>
      <c r="D65" s="261"/>
      <c r="E65" s="261"/>
      <c r="F65" s="261"/>
      <c r="G65" s="261"/>
    </row>
    <row r="66" spans="2:7" ht="11.25">
      <c r="B66" s="261"/>
      <c r="C66" s="261"/>
      <c r="D66" s="261"/>
      <c r="E66" s="261"/>
      <c r="F66" s="261"/>
      <c r="G66" s="261"/>
    </row>
    <row r="67" spans="2:7" ht="11.25">
      <c r="B67" s="261"/>
      <c r="C67" s="261"/>
      <c r="D67" s="261"/>
      <c r="E67" s="261"/>
      <c r="F67" s="261"/>
      <c r="G67" s="261"/>
    </row>
    <row r="68" spans="2:7" ht="11.25">
      <c r="B68" s="261"/>
      <c r="C68" s="261"/>
      <c r="D68" s="261"/>
      <c r="E68" s="261"/>
      <c r="F68" s="261"/>
      <c r="G68" s="261"/>
    </row>
    <row r="69" spans="2:7" ht="11.25">
      <c r="B69" s="261"/>
      <c r="C69" s="261"/>
      <c r="D69" s="261"/>
      <c r="E69" s="261"/>
      <c r="F69" s="261"/>
      <c r="G69" s="261"/>
    </row>
    <row r="70" spans="2:7" ht="11.25">
      <c r="B70" s="261"/>
      <c r="C70" s="261"/>
      <c r="D70" s="261"/>
      <c r="E70" s="261"/>
      <c r="F70" s="261"/>
      <c r="G70" s="261"/>
    </row>
    <row r="71" spans="2:7" ht="11.25">
      <c r="B71" s="261"/>
      <c r="C71" s="261"/>
      <c r="D71" s="261"/>
      <c r="E71" s="261"/>
      <c r="F71" s="261"/>
      <c r="G71" s="261"/>
    </row>
    <row r="72" spans="2:7" ht="11.25">
      <c r="B72" s="261"/>
      <c r="C72" s="261"/>
      <c r="D72" s="261"/>
      <c r="E72" s="261"/>
      <c r="F72" s="261"/>
      <c r="G72" s="261"/>
    </row>
    <row r="73" spans="2:7" ht="11.25">
      <c r="B73" s="261"/>
      <c r="C73" s="261"/>
      <c r="D73" s="261"/>
      <c r="E73" s="261"/>
      <c r="F73" s="261"/>
      <c r="G73" s="261"/>
    </row>
    <row r="74" spans="2:7" ht="11.25">
      <c r="B74" s="261"/>
      <c r="C74" s="261"/>
      <c r="D74" s="261"/>
      <c r="E74" s="261"/>
      <c r="F74" s="261"/>
      <c r="G74" s="261"/>
    </row>
    <row r="75" spans="2:7" ht="11.25">
      <c r="B75" s="261"/>
      <c r="C75" s="261"/>
      <c r="D75" s="261"/>
      <c r="E75" s="261"/>
      <c r="F75" s="261"/>
      <c r="G75" s="261"/>
    </row>
    <row r="76" spans="2:7" ht="11.25">
      <c r="B76" s="261"/>
      <c r="C76" s="261"/>
      <c r="D76" s="261"/>
      <c r="E76" s="261"/>
      <c r="F76" s="261"/>
      <c r="G76" s="261"/>
    </row>
    <row r="77" spans="2:7" ht="11.25">
      <c r="B77" s="261"/>
      <c r="C77" s="261"/>
      <c r="D77" s="261"/>
      <c r="E77" s="261"/>
      <c r="F77" s="261"/>
      <c r="G77" s="261"/>
    </row>
    <row r="78" spans="2:7" ht="11.25">
      <c r="B78" s="261"/>
      <c r="C78" s="261"/>
      <c r="D78" s="261"/>
      <c r="E78" s="261"/>
      <c r="F78" s="261"/>
      <c r="G78" s="261"/>
    </row>
    <row r="79" spans="2:7" ht="11.25">
      <c r="B79" s="261"/>
      <c r="C79" s="261"/>
      <c r="D79" s="261"/>
      <c r="E79" s="261"/>
      <c r="F79" s="261"/>
      <c r="G79" s="261"/>
    </row>
    <row r="80" spans="2:7" ht="11.25">
      <c r="B80" s="261"/>
      <c r="C80" s="261"/>
      <c r="D80" s="261"/>
      <c r="E80" s="261"/>
      <c r="F80" s="261"/>
      <c r="G80" s="261"/>
    </row>
    <row r="81" spans="2:7" ht="11.25">
      <c r="B81" s="261"/>
      <c r="C81" s="261"/>
      <c r="D81" s="261"/>
      <c r="E81" s="261"/>
      <c r="F81" s="261"/>
      <c r="G81" s="261"/>
    </row>
    <row r="82" spans="2:7" ht="11.25">
      <c r="B82" s="261"/>
      <c r="C82" s="261"/>
      <c r="D82" s="261"/>
      <c r="E82" s="261"/>
      <c r="F82" s="261"/>
      <c r="G82" s="261"/>
    </row>
    <row r="83" spans="2:7" ht="11.25">
      <c r="B83" s="261"/>
      <c r="C83" s="261"/>
      <c r="D83" s="261"/>
      <c r="E83" s="261"/>
      <c r="F83" s="261"/>
      <c r="G83" s="261"/>
    </row>
    <row r="84" spans="2:7" ht="11.25">
      <c r="B84" s="261"/>
      <c r="C84" s="261"/>
      <c r="D84" s="261"/>
      <c r="E84" s="261"/>
      <c r="F84" s="261"/>
      <c r="G84" s="261"/>
    </row>
    <row r="85" spans="2:7" ht="11.25">
      <c r="B85" s="261"/>
      <c r="C85" s="261"/>
      <c r="D85" s="261"/>
      <c r="E85" s="261"/>
      <c r="F85" s="261"/>
      <c r="G85" s="261"/>
    </row>
    <row r="86" spans="2:7" ht="11.25">
      <c r="B86" s="261"/>
      <c r="C86" s="261"/>
      <c r="D86" s="261"/>
      <c r="E86" s="261"/>
      <c r="F86" s="261"/>
      <c r="G86" s="261"/>
    </row>
    <row r="87" spans="2:7" ht="11.25">
      <c r="B87" s="261"/>
      <c r="C87" s="261"/>
      <c r="D87" s="261"/>
      <c r="E87" s="261"/>
      <c r="F87" s="261"/>
      <c r="G87" s="261"/>
    </row>
    <row r="88" spans="2:7" ht="11.25">
      <c r="B88" s="261"/>
      <c r="C88" s="261"/>
      <c r="D88" s="261"/>
      <c r="E88" s="261"/>
      <c r="F88" s="261"/>
      <c r="G88" s="261"/>
    </row>
    <row r="89" spans="2:7" ht="11.25">
      <c r="B89" s="261"/>
      <c r="C89" s="261"/>
      <c r="D89" s="261"/>
      <c r="E89" s="261"/>
      <c r="F89" s="261"/>
      <c r="G89" s="261"/>
    </row>
    <row r="90" spans="2:7" ht="11.25">
      <c r="B90" s="261"/>
      <c r="C90" s="261"/>
      <c r="D90" s="261"/>
      <c r="E90" s="261"/>
      <c r="F90" s="261"/>
      <c r="G90" s="261"/>
    </row>
    <row r="91" spans="2:7" ht="11.25">
      <c r="B91" s="261"/>
      <c r="C91" s="261"/>
      <c r="D91" s="261"/>
      <c r="E91" s="261"/>
      <c r="F91" s="261"/>
      <c r="G91" s="261"/>
    </row>
    <row r="92" spans="2:7" ht="11.25">
      <c r="B92" s="261"/>
      <c r="C92" s="261"/>
      <c r="D92" s="261"/>
      <c r="E92" s="261"/>
      <c r="F92" s="261"/>
      <c r="G92" s="261"/>
    </row>
    <row r="93" spans="2:7" ht="11.25">
      <c r="B93" s="261"/>
      <c r="C93" s="261"/>
      <c r="D93" s="261"/>
      <c r="E93" s="261"/>
      <c r="F93" s="261"/>
      <c r="G93" s="261"/>
    </row>
    <row r="94" spans="2:7" ht="11.25">
      <c r="B94" s="261"/>
      <c r="C94" s="261"/>
      <c r="D94" s="261"/>
      <c r="E94" s="261"/>
      <c r="F94" s="261"/>
      <c r="G94" s="261"/>
    </row>
    <row r="95" spans="2:7" ht="11.25">
      <c r="B95" s="261"/>
      <c r="C95" s="261"/>
      <c r="D95" s="261"/>
      <c r="E95" s="261"/>
      <c r="F95" s="261"/>
      <c r="G95" s="261"/>
    </row>
    <row r="96" spans="2:7" ht="11.25">
      <c r="B96" s="261"/>
      <c r="C96" s="261"/>
      <c r="D96" s="261"/>
      <c r="E96" s="261"/>
      <c r="F96" s="261"/>
      <c r="G96" s="261"/>
    </row>
    <row r="97" spans="2:7" ht="11.25">
      <c r="B97" s="261"/>
      <c r="C97" s="261"/>
      <c r="D97" s="261"/>
      <c r="E97" s="261"/>
      <c r="F97" s="261"/>
      <c r="G97" s="261"/>
    </row>
    <row r="98" spans="2:7" ht="11.25">
      <c r="B98" s="261"/>
      <c r="C98" s="261"/>
      <c r="D98" s="261"/>
      <c r="E98" s="261"/>
      <c r="F98" s="261"/>
      <c r="G98" s="261"/>
    </row>
    <row r="99" spans="2:7" ht="11.25">
      <c r="B99" s="261"/>
      <c r="C99" s="261"/>
      <c r="D99" s="261"/>
      <c r="E99" s="261"/>
      <c r="F99" s="261"/>
      <c r="G99" s="261"/>
    </row>
    <row r="100" spans="2:7" ht="11.25">
      <c r="B100" s="261"/>
      <c r="C100" s="261"/>
      <c r="D100" s="261"/>
      <c r="E100" s="261"/>
      <c r="F100" s="261"/>
      <c r="G100" s="261"/>
    </row>
    <row r="101" spans="2:7" ht="11.25">
      <c r="B101" s="261"/>
      <c r="C101" s="261"/>
      <c r="D101" s="261"/>
      <c r="E101" s="261"/>
      <c r="F101" s="261"/>
      <c r="G101" s="261"/>
    </row>
    <row r="102" spans="2:7" ht="11.25">
      <c r="B102" s="261"/>
      <c r="C102" s="261"/>
      <c r="D102" s="261"/>
      <c r="E102" s="261"/>
      <c r="F102" s="261"/>
      <c r="G102" s="261"/>
    </row>
    <row r="103" spans="2:7" ht="11.25">
      <c r="B103" s="261"/>
      <c r="C103" s="261"/>
      <c r="D103" s="261"/>
      <c r="E103" s="261"/>
      <c r="F103" s="261"/>
      <c r="G103" s="261"/>
    </row>
    <row r="104" spans="2:7" ht="11.25">
      <c r="B104" s="261"/>
      <c r="C104" s="261"/>
      <c r="D104" s="261"/>
      <c r="E104" s="261"/>
      <c r="F104" s="261"/>
      <c r="G104" s="261"/>
    </row>
    <row r="105" spans="2:7" ht="11.25">
      <c r="B105" s="261"/>
      <c r="C105" s="261"/>
      <c r="D105" s="261"/>
      <c r="E105" s="261"/>
      <c r="F105" s="261"/>
      <c r="G105" s="261"/>
    </row>
    <row r="106" spans="2:7" ht="11.25">
      <c r="B106" s="261"/>
      <c r="C106" s="261"/>
      <c r="D106" s="261"/>
      <c r="E106" s="261"/>
      <c r="F106" s="261"/>
      <c r="G106" s="261"/>
    </row>
    <row r="107" spans="2:7" ht="11.25">
      <c r="B107" s="261"/>
      <c r="C107" s="261"/>
      <c r="D107" s="261"/>
      <c r="E107" s="261"/>
      <c r="F107" s="261"/>
      <c r="G107" s="261"/>
    </row>
    <row r="108" spans="2:7" ht="11.25">
      <c r="B108" s="261"/>
      <c r="C108" s="261"/>
      <c r="D108" s="261"/>
      <c r="E108" s="261"/>
      <c r="F108" s="261"/>
      <c r="G108" s="261"/>
    </row>
    <row r="109" spans="2:7" ht="11.25">
      <c r="B109" s="261"/>
      <c r="C109" s="261"/>
      <c r="D109" s="261"/>
      <c r="E109" s="261"/>
      <c r="F109" s="261"/>
      <c r="G109" s="261"/>
    </row>
    <row r="110" spans="2:7" ht="11.25">
      <c r="B110" s="261"/>
      <c r="C110" s="261"/>
      <c r="D110" s="261"/>
      <c r="E110" s="261"/>
      <c r="F110" s="261"/>
      <c r="G110" s="261"/>
    </row>
    <row r="111" spans="2:7" ht="11.25">
      <c r="B111" s="261"/>
      <c r="C111" s="261"/>
      <c r="D111" s="261"/>
      <c r="E111" s="261"/>
      <c r="F111" s="261"/>
      <c r="G111" s="261"/>
    </row>
    <row r="112" spans="2:7" ht="11.25">
      <c r="B112" s="261"/>
      <c r="C112" s="261"/>
      <c r="D112" s="261"/>
      <c r="E112" s="261"/>
      <c r="F112" s="261"/>
      <c r="G112" s="261"/>
    </row>
    <row r="113" spans="2:7" ht="11.25">
      <c r="B113" s="261"/>
      <c r="C113" s="261"/>
      <c r="D113" s="261"/>
      <c r="E113" s="261"/>
      <c r="F113" s="261"/>
      <c r="G113" s="261"/>
    </row>
    <row r="114" spans="2:7" ht="11.25">
      <c r="B114" s="261"/>
      <c r="C114" s="261"/>
      <c r="D114" s="261"/>
      <c r="E114" s="261"/>
      <c r="F114" s="261"/>
      <c r="G114" s="261"/>
    </row>
    <row r="115" spans="2:7" ht="11.25">
      <c r="B115" s="261"/>
      <c r="C115" s="261"/>
      <c r="D115" s="261"/>
      <c r="E115" s="261"/>
      <c r="F115" s="261"/>
      <c r="G115" s="261"/>
    </row>
    <row r="116" spans="2:7" ht="11.25">
      <c r="B116" s="261"/>
      <c r="C116" s="261"/>
      <c r="D116" s="261"/>
      <c r="E116" s="261"/>
      <c r="F116" s="261"/>
      <c r="G116" s="261"/>
    </row>
    <row r="117" spans="2:7" ht="11.25">
      <c r="B117" s="261"/>
      <c r="C117" s="261"/>
      <c r="D117" s="261"/>
      <c r="E117" s="261"/>
      <c r="F117" s="261"/>
      <c r="G117" s="261"/>
    </row>
    <row r="118" spans="2:7" ht="11.25">
      <c r="B118" s="261"/>
      <c r="C118" s="261"/>
      <c r="D118" s="261"/>
      <c r="E118" s="261"/>
      <c r="F118" s="261"/>
      <c r="G118" s="261"/>
    </row>
    <row r="119" spans="2:7" ht="11.25">
      <c r="B119" s="261"/>
      <c r="C119" s="261"/>
      <c r="D119" s="261"/>
      <c r="E119" s="261"/>
      <c r="F119" s="261"/>
      <c r="G119" s="261"/>
    </row>
    <row r="120" spans="2:7" ht="11.25">
      <c r="B120" s="261"/>
      <c r="C120" s="261"/>
      <c r="D120" s="261"/>
      <c r="E120" s="261"/>
      <c r="F120" s="261"/>
      <c r="G120" s="261"/>
    </row>
    <row r="121" spans="2:7" ht="11.25">
      <c r="B121" s="261"/>
      <c r="C121" s="261"/>
      <c r="D121" s="261"/>
      <c r="E121" s="261"/>
      <c r="F121" s="261"/>
      <c r="G121" s="261"/>
    </row>
    <row r="122" spans="2:7" ht="11.25">
      <c r="B122" s="261"/>
      <c r="C122" s="261"/>
      <c r="D122" s="261"/>
      <c r="E122" s="261"/>
      <c r="F122" s="261"/>
      <c r="G122" s="261"/>
    </row>
    <row r="123" spans="2:7" ht="11.25">
      <c r="B123" s="261"/>
      <c r="C123" s="261"/>
      <c r="D123" s="261"/>
      <c r="E123" s="261"/>
      <c r="F123" s="261"/>
      <c r="G123" s="261"/>
    </row>
    <row r="124" spans="2:7" ht="11.25">
      <c r="B124" s="261"/>
      <c r="C124" s="261"/>
      <c r="D124" s="261"/>
      <c r="E124" s="261"/>
      <c r="F124" s="261"/>
      <c r="G124" s="261"/>
    </row>
    <row r="125" spans="2:7" ht="11.25">
      <c r="B125" s="261"/>
      <c r="C125" s="261"/>
      <c r="D125" s="261"/>
      <c r="E125" s="261"/>
      <c r="F125" s="261"/>
      <c r="G125" s="261"/>
    </row>
    <row r="126" spans="2:7" ht="11.25">
      <c r="B126" s="261"/>
      <c r="C126" s="261"/>
      <c r="D126" s="261"/>
      <c r="E126" s="261"/>
      <c r="F126" s="261"/>
      <c r="G126" s="261"/>
    </row>
    <row r="127" spans="2:7" ht="11.25">
      <c r="B127" s="261"/>
      <c r="C127" s="261"/>
      <c r="D127" s="261"/>
      <c r="E127" s="261"/>
      <c r="F127" s="261"/>
      <c r="G127" s="261"/>
    </row>
    <row r="128" spans="2:7" ht="11.25">
      <c r="B128" s="261"/>
      <c r="C128" s="261"/>
      <c r="D128" s="261"/>
      <c r="E128" s="261"/>
      <c r="F128" s="261"/>
      <c r="G128" s="261"/>
    </row>
    <row r="129" spans="2:7" ht="11.25">
      <c r="B129" s="261"/>
      <c r="C129" s="261"/>
      <c r="D129" s="261"/>
      <c r="E129" s="261"/>
      <c r="F129" s="261"/>
      <c r="G129" s="261"/>
    </row>
    <row r="130" spans="2:7" ht="11.25">
      <c r="B130" s="261"/>
      <c r="C130" s="261"/>
      <c r="D130" s="261"/>
      <c r="E130" s="261"/>
      <c r="F130" s="261"/>
      <c r="G130" s="261"/>
    </row>
    <row r="131" spans="2:7" ht="11.25">
      <c r="B131" s="261"/>
      <c r="C131" s="261"/>
      <c r="D131" s="261"/>
      <c r="E131" s="261"/>
      <c r="F131" s="261"/>
      <c r="G131" s="261"/>
    </row>
    <row r="132" spans="2:7" ht="11.25">
      <c r="B132" s="261"/>
      <c r="C132" s="261"/>
      <c r="D132" s="261"/>
      <c r="E132" s="261"/>
      <c r="F132" s="261"/>
      <c r="G132" s="261"/>
    </row>
    <row r="133" spans="2:7" ht="11.25">
      <c r="B133" s="261"/>
      <c r="C133" s="261"/>
      <c r="D133" s="261"/>
      <c r="E133" s="261"/>
      <c r="F133" s="261"/>
      <c r="G133" s="261"/>
    </row>
    <row r="134" spans="2:7" ht="11.25">
      <c r="B134" s="261"/>
      <c r="C134" s="261"/>
      <c r="D134" s="261"/>
      <c r="E134" s="261"/>
      <c r="F134" s="261"/>
      <c r="G134" s="261"/>
    </row>
    <row r="135" spans="2:7" ht="11.25">
      <c r="B135" s="261"/>
      <c r="C135" s="261"/>
      <c r="D135" s="261"/>
      <c r="E135" s="261"/>
      <c r="F135" s="261"/>
      <c r="G135" s="261"/>
    </row>
    <row r="136" spans="2:7" ht="11.25">
      <c r="B136" s="261"/>
      <c r="C136" s="261"/>
      <c r="D136" s="261"/>
      <c r="E136" s="261"/>
      <c r="F136" s="261"/>
      <c r="G136" s="261"/>
    </row>
    <row r="137" spans="2:7" ht="11.25">
      <c r="B137" s="261"/>
      <c r="C137" s="261"/>
      <c r="D137" s="261"/>
      <c r="E137" s="261"/>
      <c r="F137" s="261"/>
      <c r="G137" s="261"/>
    </row>
    <row r="138" spans="2:7" ht="11.25">
      <c r="B138" s="261"/>
      <c r="C138" s="261"/>
      <c r="D138" s="261"/>
      <c r="E138" s="261"/>
      <c r="F138" s="261"/>
      <c r="G138" s="261"/>
    </row>
    <row r="139" spans="2:7" ht="11.25">
      <c r="B139" s="261"/>
      <c r="C139" s="261"/>
      <c r="D139" s="261"/>
      <c r="E139" s="261"/>
      <c r="F139" s="261"/>
      <c r="G139" s="261"/>
    </row>
    <row r="140" spans="2:7" ht="11.25">
      <c r="B140" s="261"/>
      <c r="C140" s="261"/>
      <c r="D140" s="261"/>
      <c r="E140" s="261"/>
      <c r="F140" s="261"/>
      <c r="G140" s="261"/>
    </row>
    <row r="141" spans="2:7" ht="11.25">
      <c r="B141" s="261"/>
      <c r="C141" s="261"/>
      <c r="D141" s="261"/>
      <c r="E141" s="261"/>
      <c r="F141" s="261"/>
      <c r="G141" s="261"/>
    </row>
    <row r="142" spans="2:7" ht="11.25">
      <c r="B142" s="261"/>
      <c r="C142" s="261"/>
      <c r="D142" s="261"/>
      <c r="E142" s="261"/>
      <c r="F142" s="261"/>
      <c r="G142" s="261"/>
    </row>
    <row r="143" spans="2:7" ht="11.25">
      <c r="B143" s="261"/>
      <c r="C143" s="261"/>
      <c r="D143" s="261"/>
      <c r="E143" s="261"/>
      <c r="F143" s="261"/>
      <c r="G143" s="261"/>
    </row>
    <row r="144" spans="2:7" ht="11.25">
      <c r="B144" s="261"/>
      <c r="C144" s="261"/>
      <c r="D144" s="261"/>
      <c r="E144" s="261"/>
      <c r="F144" s="261"/>
      <c r="G144" s="261"/>
    </row>
    <row r="145" spans="2:7" ht="11.25">
      <c r="B145" s="261"/>
      <c r="C145" s="261"/>
      <c r="D145" s="261"/>
      <c r="E145" s="261"/>
      <c r="F145" s="261"/>
      <c r="G145" s="261"/>
    </row>
    <row r="146" spans="2:7" ht="11.25">
      <c r="B146" s="261"/>
      <c r="C146" s="261"/>
      <c r="D146" s="261"/>
      <c r="E146" s="261"/>
      <c r="F146" s="261"/>
      <c r="G146" s="261"/>
    </row>
    <row r="147" spans="2:7" ht="11.25">
      <c r="B147" s="261"/>
      <c r="C147" s="261"/>
      <c r="D147" s="261"/>
      <c r="E147" s="261"/>
      <c r="F147" s="261"/>
      <c r="G147" s="261"/>
    </row>
    <row r="148" spans="2:7" ht="11.25">
      <c r="B148" s="261"/>
      <c r="C148" s="261"/>
      <c r="D148" s="261"/>
      <c r="E148" s="261"/>
      <c r="F148" s="261"/>
      <c r="G148" s="261"/>
    </row>
    <row r="149" spans="2:7" ht="11.25">
      <c r="B149" s="261"/>
      <c r="C149" s="261"/>
      <c r="D149" s="261"/>
      <c r="E149" s="261"/>
      <c r="F149" s="261"/>
      <c r="G149" s="261"/>
    </row>
    <row r="150" spans="2:7" ht="11.25">
      <c r="B150" s="261"/>
      <c r="C150" s="261"/>
      <c r="D150" s="261"/>
      <c r="E150" s="261"/>
      <c r="F150" s="261"/>
      <c r="G150" s="261"/>
    </row>
    <row r="151" spans="2:7" ht="11.25">
      <c r="B151" s="261"/>
      <c r="C151" s="261"/>
      <c r="D151" s="261"/>
      <c r="E151" s="261"/>
      <c r="F151" s="261"/>
      <c r="G151" s="261"/>
    </row>
    <row r="152" spans="2:7" ht="11.25">
      <c r="B152" s="261"/>
      <c r="C152" s="261"/>
      <c r="D152" s="261"/>
      <c r="E152" s="261"/>
      <c r="F152" s="261"/>
      <c r="G152" s="261"/>
    </row>
    <row r="153" spans="2:7" ht="11.25">
      <c r="B153" s="261"/>
      <c r="C153" s="261"/>
      <c r="D153" s="261"/>
      <c r="E153" s="261"/>
      <c r="F153" s="261"/>
      <c r="G153" s="261"/>
    </row>
    <row r="154" spans="2:7" ht="11.25">
      <c r="B154" s="261"/>
      <c r="C154" s="261"/>
      <c r="D154" s="261"/>
      <c r="E154" s="261"/>
      <c r="F154" s="261"/>
      <c r="G154" s="261"/>
    </row>
    <row r="155" spans="2:7" ht="11.25">
      <c r="B155" s="261"/>
      <c r="C155" s="261"/>
      <c r="D155" s="261"/>
      <c r="E155" s="261"/>
      <c r="F155" s="261"/>
      <c r="G155" s="261"/>
    </row>
    <row r="156" spans="2:7" ht="11.25">
      <c r="B156" s="261"/>
      <c r="C156" s="261"/>
      <c r="D156" s="261"/>
      <c r="E156" s="261"/>
      <c r="F156" s="261"/>
      <c r="G156" s="261"/>
    </row>
    <row r="157" spans="2:7" ht="11.25">
      <c r="B157" s="261"/>
      <c r="C157" s="261"/>
      <c r="D157" s="261"/>
      <c r="E157" s="261"/>
      <c r="F157" s="261"/>
      <c r="G157" s="261"/>
    </row>
    <row r="158" spans="2:7" ht="11.25">
      <c r="B158" s="261"/>
      <c r="C158" s="261"/>
      <c r="D158" s="261"/>
      <c r="E158" s="261"/>
      <c r="F158" s="261"/>
      <c r="G158" s="261"/>
    </row>
    <row r="159" spans="2:7" ht="11.25">
      <c r="B159" s="261"/>
      <c r="C159" s="261"/>
      <c r="D159" s="261"/>
      <c r="E159" s="261"/>
      <c r="F159" s="261"/>
      <c r="G159" s="261"/>
    </row>
    <row r="160" spans="2:7" ht="11.25">
      <c r="B160" s="261"/>
      <c r="C160" s="261"/>
      <c r="D160" s="261"/>
      <c r="E160" s="261"/>
      <c r="F160" s="261"/>
      <c r="G160" s="261"/>
    </row>
    <row r="161" spans="2:7" ht="11.25">
      <c r="B161" s="261"/>
      <c r="C161" s="261"/>
      <c r="D161" s="261"/>
      <c r="E161" s="261"/>
      <c r="F161" s="261"/>
      <c r="G161" s="261"/>
    </row>
    <row r="162" spans="2:7" ht="11.25">
      <c r="B162" s="261"/>
      <c r="C162" s="261"/>
      <c r="D162" s="261"/>
      <c r="E162" s="261"/>
      <c r="F162" s="261"/>
      <c r="G162" s="261"/>
    </row>
    <row r="163" spans="2:7" ht="11.25">
      <c r="B163" s="261"/>
      <c r="C163" s="261"/>
      <c r="D163" s="261"/>
      <c r="E163" s="261"/>
      <c r="F163" s="261"/>
      <c r="G163" s="261"/>
    </row>
    <row r="164" spans="2:7" ht="11.25">
      <c r="B164" s="261"/>
      <c r="C164" s="261"/>
      <c r="D164" s="261"/>
      <c r="E164" s="261"/>
      <c r="F164" s="261"/>
      <c r="G164" s="261"/>
    </row>
    <row r="165" spans="2:7" ht="11.25">
      <c r="B165" s="261"/>
      <c r="C165" s="261"/>
      <c r="D165" s="261"/>
      <c r="E165" s="261"/>
      <c r="F165" s="261"/>
      <c r="G165" s="261"/>
    </row>
    <row r="166" spans="2:7" ht="11.25">
      <c r="B166" s="261"/>
      <c r="C166" s="261"/>
      <c r="D166" s="261"/>
      <c r="E166" s="261"/>
      <c r="F166" s="261"/>
      <c r="G166" s="261"/>
    </row>
    <row r="167" spans="2:7" ht="11.25">
      <c r="B167" s="261"/>
      <c r="C167" s="261"/>
      <c r="D167" s="261"/>
      <c r="E167" s="261"/>
      <c r="F167" s="261"/>
      <c r="G167" s="261"/>
    </row>
    <row r="168" spans="2:7" ht="11.25">
      <c r="B168" s="261"/>
      <c r="C168" s="261"/>
      <c r="D168" s="261"/>
      <c r="E168" s="261"/>
      <c r="F168" s="261"/>
      <c r="G168" s="261"/>
    </row>
    <row r="169" spans="2:7" ht="11.25">
      <c r="B169" s="261"/>
      <c r="C169" s="261"/>
      <c r="D169" s="261"/>
      <c r="E169" s="261"/>
      <c r="F169" s="261"/>
      <c r="G169" s="261"/>
    </row>
    <row r="170" spans="2:7" ht="11.25">
      <c r="B170" s="261"/>
      <c r="C170" s="261"/>
      <c r="D170" s="261"/>
      <c r="E170" s="261"/>
      <c r="F170" s="261"/>
      <c r="G170" s="261"/>
    </row>
    <row r="171" spans="2:7" ht="11.25">
      <c r="B171" s="261"/>
      <c r="C171" s="261"/>
      <c r="D171" s="261"/>
      <c r="E171" s="261"/>
      <c r="F171" s="261"/>
      <c r="G171" s="261"/>
    </row>
    <row r="172" spans="2:7" ht="11.25">
      <c r="B172" s="261"/>
      <c r="C172" s="261"/>
      <c r="D172" s="261"/>
      <c r="E172" s="261"/>
      <c r="F172" s="261"/>
      <c r="G172" s="261"/>
    </row>
    <row r="173" spans="2:7" ht="11.25">
      <c r="B173" s="261"/>
      <c r="C173" s="261"/>
      <c r="D173" s="261"/>
      <c r="E173" s="261"/>
      <c r="F173" s="261"/>
      <c r="G173" s="261"/>
    </row>
    <row r="174" spans="2:7" ht="11.25">
      <c r="B174" s="261"/>
      <c r="C174" s="261"/>
      <c r="D174" s="261"/>
      <c r="E174" s="261"/>
      <c r="F174" s="261"/>
      <c r="G174" s="261"/>
    </row>
    <row r="175" spans="2:7" ht="11.25">
      <c r="B175" s="261"/>
      <c r="C175" s="261"/>
      <c r="D175" s="261"/>
      <c r="E175" s="261"/>
      <c r="F175" s="261"/>
      <c r="G175" s="261"/>
    </row>
    <row r="176" spans="2:7" ht="11.25">
      <c r="B176" s="261"/>
      <c r="C176" s="261"/>
      <c r="D176" s="261"/>
      <c r="E176" s="261"/>
      <c r="F176" s="261"/>
      <c r="G176" s="261"/>
    </row>
    <row r="177" spans="2:7" ht="11.25">
      <c r="B177" s="261"/>
      <c r="C177" s="261"/>
      <c r="D177" s="261"/>
      <c r="E177" s="261"/>
      <c r="F177" s="261"/>
      <c r="G177" s="261"/>
    </row>
    <row r="178" spans="2:7" ht="11.25">
      <c r="B178" s="261"/>
      <c r="C178" s="261"/>
      <c r="D178" s="261"/>
      <c r="E178" s="261"/>
      <c r="F178" s="261"/>
      <c r="G178" s="261"/>
    </row>
    <row r="179" spans="2:7" ht="11.25">
      <c r="B179" s="261"/>
      <c r="C179" s="261"/>
      <c r="D179" s="261"/>
      <c r="E179" s="261"/>
      <c r="F179" s="261"/>
      <c r="G179" s="261"/>
    </row>
    <row r="180" spans="2:7" ht="11.25">
      <c r="B180" s="261"/>
      <c r="C180" s="261"/>
      <c r="D180" s="261"/>
      <c r="E180" s="261"/>
      <c r="F180" s="261"/>
      <c r="G180" s="261"/>
    </row>
    <row r="181" spans="2:7" ht="11.25">
      <c r="B181" s="261"/>
      <c r="C181" s="261"/>
      <c r="D181" s="261"/>
      <c r="E181" s="261"/>
      <c r="F181" s="261"/>
      <c r="G181" s="261"/>
    </row>
    <row r="182" spans="2:7" ht="11.25">
      <c r="B182" s="261"/>
      <c r="C182" s="261"/>
      <c r="D182" s="261"/>
      <c r="E182" s="261"/>
      <c r="F182" s="261"/>
      <c r="G182" s="261"/>
    </row>
    <row r="183" spans="2:7" ht="11.25">
      <c r="B183" s="261"/>
      <c r="C183" s="261"/>
      <c r="D183" s="261"/>
      <c r="E183" s="261"/>
      <c r="F183" s="261"/>
      <c r="G183" s="261"/>
    </row>
    <row r="184" spans="2:7" ht="11.25">
      <c r="B184" s="261"/>
      <c r="C184" s="261"/>
      <c r="D184" s="261"/>
      <c r="E184" s="261"/>
      <c r="F184" s="261"/>
      <c r="G184" s="261"/>
    </row>
    <row r="185" spans="2:7" ht="11.25">
      <c r="B185" s="261"/>
      <c r="C185" s="261"/>
      <c r="D185" s="261"/>
      <c r="E185" s="261"/>
      <c r="F185" s="261"/>
      <c r="G185" s="261"/>
    </row>
    <row r="186" spans="2:7" ht="11.25">
      <c r="B186" s="261"/>
      <c r="C186" s="261"/>
      <c r="D186" s="261"/>
      <c r="E186" s="261"/>
      <c r="F186" s="261"/>
      <c r="G186" s="261"/>
    </row>
    <row r="187" spans="2:7" ht="11.25">
      <c r="B187" s="261"/>
      <c r="C187" s="261"/>
      <c r="D187" s="261"/>
      <c r="E187" s="261"/>
      <c r="F187" s="261"/>
      <c r="G187" s="261"/>
    </row>
    <row r="188" spans="2:7" ht="11.25">
      <c r="B188" s="261"/>
      <c r="C188" s="261"/>
      <c r="D188" s="261"/>
      <c r="E188" s="261"/>
      <c r="F188" s="261"/>
      <c r="G188" s="261"/>
    </row>
    <row r="189" spans="2:7" ht="11.25">
      <c r="B189" s="261"/>
      <c r="C189" s="261"/>
      <c r="D189" s="261"/>
      <c r="E189" s="261"/>
      <c r="F189" s="261"/>
      <c r="G189" s="261"/>
    </row>
    <row r="190" spans="2:7" ht="11.25">
      <c r="B190" s="261"/>
      <c r="C190" s="261"/>
      <c r="D190" s="261"/>
      <c r="E190" s="261"/>
      <c r="F190" s="261"/>
      <c r="G190" s="261"/>
    </row>
    <row r="191" spans="2:7" ht="11.25">
      <c r="B191" s="261"/>
      <c r="C191" s="261"/>
      <c r="D191" s="261"/>
      <c r="E191" s="261"/>
      <c r="F191" s="261"/>
      <c r="G191" s="261"/>
    </row>
    <row r="192" spans="2:7" ht="11.25">
      <c r="B192" s="261"/>
      <c r="C192" s="261"/>
      <c r="D192" s="261"/>
      <c r="E192" s="261"/>
      <c r="F192" s="261"/>
      <c r="G192" s="261"/>
    </row>
    <row r="193" spans="2:7" ht="11.25">
      <c r="B193" s="261"/>
      <c r="C193" s="261"/>
      <c r="D193" s="261"/>
      <c r="E193" s="261"/>
      <c r="F193" s="261"/>
      <c r="G193" s="261"/>
    </row>
    <row r="194" spans="2:7" ht="11.25">
      <c r="B194" s="261"/>
      <c r="C194" s="261"/>
      <c r="D194" s="261"/>
      <c r="E194" s="261"/>
      <c r="F194" s="261"/>
      <c r="G194" s="261"/>
    </row>
    <row r="195" spans="2:7" ht="11.25">
      <c r="B195" s="261"/>
      <c r="C195" s="261"/>
      <c r="D195" s="261"/>
      <c r="E195" s="261"/>
      <c r="F195" s="261"/>
      <c r="G195" s="261"/>
    </row>
    <row r="196" spans="2:7" ht="11.25">
      <c r="B196" s="261"/>
      <c r="C196" s="261"/>
      <c r="D196" s="261"/>
      <c r="E196" s="261"/>
      <c r="F196" s="261"/>
      <c r="G196" s="261"/>
    </row>
    <row r="197" spans="2:7" ht="11.25">
      <c r="B197" s="261"/>
      <c r="C197" s="261"/>
      <c r="D197" s="261"/>
      <c r="E197" s="261"/>
      <c r="F197" s="261"/>
      <c r="G197" s="261"/>
    </row>
    <row r="198" spans="2:7" ht="11.25">
      <c r="B198" s="261"/>
      <c r="C198" s="261"/>
      <c r="D198" s="261"/>
      <c r="E198" s="261"/>
      <c r="F198" s="261"/>
      <c r="G198" s="261"/>
    </row>
    <row r="199" spans="2:7" ht="11.25">
      <c r="B199" s="261"/>
      <c r="C199" s="261"/>
      <c r="D199" s="261"/>
      <c r="E199" s="261"/>
      <c r="F199" s="261"/>
      <c r="G199" s="261"/>
    </row>
    <row r="200" spans="2:7" ht="11.25">
      <c r="B200" s="261"/>
      <c r="C200" s="261"/>
      <c r="D200" s="261"/>
      <c r="E200" s="261"/>
      <c r="F200" s="261"/>
      <c r="G200" s="261"/>
    </row>
    <row r="201" spans="2:7" ht="11.25">
      <c r="B201" s="261"/>
      <c r="C201" s="261"/>
      <c r="D201" s="261"/>
      <c r="E201" s="261"/>
      <c r="F201" s="261"/>
      <c r="G201" s="261"/>
    </row>
    <row r="202" spans="2:7" ht="11.25">
      <c r="B202" s="261"/>
      <c r="C202" s="261"/>
      <c r="D202" s="261"/>
      <c r="E202" s="261"/>
      <c r="F202" s="261"/>
      <c r="G202" s="261"/>
    </row>
    <row r="203" spans="2:7" ht="11.25">
      <c r="B203" s="261"/>
      <c r="C203" s="261"/>
      <c r="D203" s="261"/>
      <c r="E203" s="261"/>
      <c r="F203" s="261"/>
      <c r="G203" s="261"/>
    </row>
    <row r="204" spans="2:7" ht="11.25">
      <c r="B204" s="261"/>
      <c r="C204" s="261"/>
      <c r="D204" s="261"/>
      <c r="E204" s="261"/>
      <c r="F204" s="261"/>
      <c r="G204" s="261"/>
    </row>
    <row r="205" spans="2:7" ht="11.25">
      <c r="B205" s="261"/>
      <c r="C205" s="261"/>
      <c r="D205" s="261"/>
      <c r="E205" s="261"/>
      <c r="F205" s="261"/>
      <c r="G205" s="261"/>
    </row>
    <row r="206" spans="2:7" ht="11.25">
      <c r="B206" s="261"/>
      <c r="C206" s="261"/>
      <c r="D206" s="261"/>
      <c r="E206" s="261"/>
      <c r="F206" s="261"/>
      <c r="G206" s="261"/>
    </row>
    <row r="207" spans="2:7" ht="11.25">
      <c r="B207" s="261"/>
      <c r="C207" s="261"/>
      <c r="D207" s="261"/>
      <c r="E207" s="261"/>
      <c r="F207" s="261"/>
      <c r="G207" s="261"/>
    </row>
    <row r="208" spans="2:7" ht="11.25">
      <c r="B208" s="261"/>
      <c r="C208" s="261"/>
      <c r="D208" s="261"/>
      <c r="E208" s="261"/>
      <c r="F208" s="261"/>
      <c r="G208" s="261"/>
    </row>
    <row r="209" spans="2:7" ht="11.25">
      <c r="B209" s="261"/>
      <c r="C209" s="261"/>
      <c r="D209" s="261"/>
      <c r="E209" s="261"/>
      <c r="F209" s="261"/>
      <c r="G209" s="261"/>
    </row>
    <row r="210" spans="2:7" ht="11.25">
      <c r="B210" s="261"/>
      <c r="C210" s="261"/>
      <c r="D210" s="261"/>
      <c r="E210" s="261"/>
      <c r="F210" s="261"/>
      <c r="G210" s="261"/>
    </row>
    <row r="211" spans="2:7" ht="11.25">
      <c r="B211" s="261"/>
      <c r="C211" s="261"/>
      <c r="D211" s="261"/>
      <c r="E211" s="261"/>
      <c r="F211" s="261"/>
      <c r="G211" s="261"/>
    </row>
    <row r="212" spans="2:7" ht="11.25">
      <c r="B212" s="261"/>
      <c r="C212" s="261"/>
      <c r="D212" s="261"/>
      <c r="E212" s="261"/>
      <c r="F212" s="261"/>
      <c r="G212" s="261"/>
    </row>
    <row r="213" spans="2:7" ht="11.25">
      <c r="B213" s="261"/>
      <c r="C213" s="261"/>
      <c r="D213" s="261"/>
      <c r="E213" s="261"/>
      <c r="F213" s="261"/>
      <c r="G213" s="261"/>
    </row>
    <row r="214" spans="2:7" ht="11.25">
      <c r="B214" s="261"/>
      <c r="C214" s="261"/>
      <c r="D214" s="261"/>
      <c r="E214" s="261"/>
      <c r="F214" s="261"/>
      <c r="G214" s="261"/>
    </row>
    <row r="215" spans="2:7" ht="11.25">
      <c r="B215" s="261"/>
      <c r="C215" s="261"/>
      <c r="D215" s="261"/>
      <c r="E215" s="261"/>
      <c r="F215" s="261"/>
      <c r="G215" s="261"/>
    </row>
    <row r="216" spans="2:7" ht="11.25">
      <c r="B216" s="261"/>
      <c r="C216" s="261"/>
      <c r="D216" s="261"/>
      <c r="E216" s="261"/>
      <c r="F216" s="261"/>
      <c r="G216" s="261"/>
    </row>
    <row r="217" spans="2:7" ht="11.25">
      <c r="B217" s="261"/>
      <c r="C217" s="261"/>
      <c r="D217" s="261"/>
      <c r="E217" s="261"/>
      <c r="F217" s="261"/>
      <c r="G217" s="261"/>
    </row>
    <row r="218" spans="2:7" ht="11.25">
      <c r="B218" s="261"/>
      <c r="C218" s="261"/>
      <c r="D218" s="261"/>
      <c r="E218" s="261"/>
      <c r="F218" s="261"/>
      <c r="G218" s="261"/>
    </row>
    <row r="219" spans="2:7" ht="11.25">
      <c r="B219" s="261"/>
      <c r="C219" s="261"/>
      <c r="D219" s="261"/>
      <c r="E219" s="261"/>
      <c r="F219" s="261"/>
      <c r="G219" s="261"/>
    </row>
    <row r="220" spans="2:7" ht="11.25">
      <c r="B220" s="261"/>
      <c r="C220" s="261"/>
      <c r="D220" s="261"/>
      <c r="E220" s="261"/>
      <c r="F220" s="261"/>
      <c r="G220" s="261"/>
    </row>
    <row r="221" spans="2:7" ht="11.25">
      <c r="B221" s="261"/>
      <c r="C221" s="261"/>
      <c r="D221" s="261"/>
      <c r="E221" s="261"/>
      <c r="F221" s="261"/>
      <c r="G221" s="261"/>
    </row>
    <row r="222" spans="2:7" ht="11.25">
      <c r="B222" s="261"/>
      <c r="C222" s="261"/>
      <c r="D222" s="261"/>
      <c r="E222" s="261"/>
      <c r="F222" s="261"/>
      <c r="G222" s="261"/>
    </row>
    <row r="223" spans="2:7" ht="11.25">
      <c r="B223" s="261"/>
      <c r="C223" s="261"/>
      <c r="D223" s="261"/>
      <c r="E223" s="261"/>
      <c r="F223" s="261"/>
      <c r="G223" s="261"/>
    </row>
    <row r="224" spans="2:7" ht="11.25">
      <c r="B224" s="261"/>
      <c r="C224" s="261"/>
      <c r="D224" s="261"/>
      <c r="E224" s="261"/>
      <c r="F224" s="261"/>
      <c r="G224" s="261"/>
    </row>
    <row r="225" spans="2:7" ht="11.25">
      <c r="B225" s="261"/>
      <c r="C225" s="261"/>
      <c r="D225" s="261"/>
      <c r="E225" s="261"/>
      <c r="F225" s="261"/>
      <c r="G225" s="261"/>
    </row>
    <row r="226" spans="2:7" ht="11.25">
      <c r="B226" s="261"/>
      <c r="C226" s="261"/>
      <c r="D226" s="261"/>
      <c r="E226" s="261"/>
      <c r="F226" s="261"/>
      <c r="G226" s="261"/>
    </row>
    <row r="227" spans="2:7" ht="11.25">
      <c r="B227" s="261"/>
      <c r="C227" s="261"/>
      <c r="D227" s="261"/>
      <c r="E227" s="261"/>
      <c r="F227" s="261"/>
      <c r="G227" s="261"/>
    </row>
    <row r="228" spans="2:7" ht="11.25">
      <c r="B228" s="261"/>
      <c r="C228" s="261"/>
      <c r="D228" s="261"/>
      <c r="E228" s="261"/>
      <c r="F228" s="261"/>
      <c r="G228" s="261"/>
    </row>
    <row r="229" spans="2:7" ht="11.25">
      <c r="B229" s="261"/>
      <c r="C229" s="261"/>
      <c r="D229" s="261"/>
      <c r="E229" s="261"/>
      <c r="F229" s="261"/>
      <c r="G229" s="261"/>
    </row>
    <row r="230" spans="2:7" ht="11.25">
      <c r="B230" s="261"/>
      <c r="C230" s="261"/>
      <c r="D230" s="261"/>
      <c r="E230" s="261"/>
      <c r="F230" s="261"/>
      <c r="G230" s="261"/>
    </row>
    <row r="231" spans="2:7" ht="11.25">
      <c r="B231" s="261"/>
      <c r="C231" s="261"/>
      <c r="D231" s="261"/>
      <c r="E231" s="261"/>
      <c r="F231" s="261"/>
      <c r="G231" s="261"/>
    </row>
    <row r="232" spans="2:7" ht="11.25">
      <c r="B232" s="261"/>
      <c r="C232" s="261"/>
      <c r="D232" s="261"/>
      <c r="E232" s="261"/>
      <c r="F232" s="261"/>
      <c r="G232" s="261"/>
    </row>
    <row r="233" spans="2:7" ht="11.25">
      <c r="B233" s="261"/>
      <c r="C233" s="261"/>
      <c r="D233" s="261"/>
      <c r="E233" s="261"/>
      <c r="F233" s="261"/>
      <c r="G233" s="261"/>
    </row>
    <row r="234" spans="2:7" ht="11.25">
      <c r="B234" s="261"/>
      <c r="C234" s="261"/>
      <c r="D234" s="261"/>
      <c r="E234" s="261"/>
      <c r="F234" s="261"/>
      <c r="G234" s="261"/>
    </row>
    <row r="235" spans="2:7" ht="11.25">
      <c r="B235" s="261"/>
      <c r="C235" s="261"/>
      <c r="D235" s="261"/>
      <c r="E235" s="261"/>
      <c r="F235" s="261"/>
      <c r="G235" s="261"/>
    </row>
    <row r="236" spans="2:7" ht="11.25">
      <c r="B236" s="261"/>
      <c r="C236" s="261"/>
      <c r="D236" s="261"/>
      <c r="E236" s="261"/>
      <c r="F236" s="261"/>
      <c r="G236" s="261"/>
    </row>
    <row r="237" spans="2:7" ht="11.25">
      <c r="B237" s="261"/>
      <c r="C237" s="261"/>
      <c r="D237" s="261"/>
      <c r="E237" s="261"/>
      <c r="F237" s="261"/>
      <c r="G237" s="261"/>
    </row>
    <row r="238" spans="2:7" ht="11.25">
      <c r="B238" s="261"/>
      <c r="C238" s="261"/>
      <c r="D238" s="261"/>
      <c r="E238" s="261"/>
      <c r="F238" s="261"/>
      <c r="G238" s="261"/>
    </row>
    <row r="239" spans="2:7" ht="11.25">
      <c r="B239" s="261"/>
      <c r="C239" s="261"/>
      <c r="D239" s="261"/>
      <c r="E239" s="261"/>
      <c r="F239" s="261"/>
      <c r="G239" s="261"/>
    </row>
    <row r="240" spans="2:7" ht="11.25">
      <c r="B240" s="261"/>
      <c r="C240" s="261"/>
      <c r="D240" s="261"/>
      <c r="E240" s="261"/>
      <c r="F240" s="261"/>
      <c r="G240" s="261"/>
    </row>
    <row r="241" spans="2:7" ht="11.25">
      <c r="B241" s="261"/>
      <c r="C241" s="261"/>
      <c r="D241" s="261"/>
      <c r="E241" s="261"/>
      <c r="F241" s="261"/>
      <c r="G241" s="261"/>
    </row>
    <row r="242" spans="2:7" ht="11.25">
      <c r="B242" s="261"/>
      <c r="C242" s="261"/>
      <c r="D242" s="261"/>
      <c r="E242" s="261"/>
      <c r="F242" s="261"/>
      <c r="G242" s="261"/>
    </row>
    <row r="243" spans="2:7" ht="11.25">
      <c r="B243" s="261"/>
      <c r="C243" s="261"/>
      <c r="D243" s="261"/>
      <c r="E243" s="261"/>
      <c r="F243" s="261"/>
      <c r="G243" s="261"/>
    </row>
    <row r="244" spans="2:7" ht="11.25">
      <c r="B244" s="261"/>
      <c r="C244" s="261"/>
      <c r="D244" s="261"/>
      <c r="E244" s="261"/>
      <c r="F244" s="261"/>
      <c r="G244" s="261"/>
    </row>
    <row r="245" spans="2:7" ht="11.25">
      <c r="B245" s="261"/>
      <c r="C245" s="261"/>
      <c r="D245" s="261"/>
      <c r="E245" s="261"/>
      <c r="F245" s="261"/>
      <c r="G245" s="261"/>
    </row>
    <row r="246" spans="2:7" ht="11.25">
      <c r="B246" s="261"/>
      <c r="C246" s="261"/>
      <c r="D246" s="261"/>
      <c r="E246" s="261"/>
      <c r="F246" s="261"/>
      <c r="G246" s="261"/>
    </row>
    <row r="247" spans="2:7" ht="11.25">
      <c r="B247" s="261"/>
      <c r="C247" s="261"/>
      <c r="D247" s="261"/>
      <c r="E247" s="261"/>
      <c r="F247" s="261"/>
      <c r="G247" s="261"/>
    </row>
    <row r="248" spans="2:7" ht="11.25">
      <c r="B248" s="261"/>
      <c r="C248" s="261"/>
      <c r="D248" s="261"/>
      <c r="E248" s="261"/>
      <c r="F248" s="261"/>
      <c r="G248" s="261"/>
    </row>
    <row r="249" spans="2:7" ht="11.25">
      <c r="B249" s="261"/>
      <c r="C249" s="261"/>
      <c r="D249" s="261"/>
      <c r="E249" s="261"/>
      <c r="F249" s="261"/>
      <c r="G249" s="261"/>
    </row>
    <row r="250" spans="2:7" ht="11.25">
      <c r="B250" s="261"/>
      <c r="C250" s="261"/>
      <c r="D250" s="261"/>
      <c r="E250" s="261"/>
      <c r="F250" s="261"/>
      <c r="G250" s="261"/>
    </row>
    <row r="251" spans="2:7" ht="11.25">
      <c r="B251" s="261"/>
      <c r="C251" s="261"/>
      <c r="D251" s="261"/>
      <c r="E251" s="261"/>
      <c r="F251" s="261"/>
      <c r="G251" s="261"/>
    </row>
    <row r="252" spans="2:7" ht="11.25">
      <c r="B252" s="261"/>
      <c r="C252" s="261"/>
      <c r="D252" s="261"/>
      <c r="E252" s="261"/>
      <c r="F252" s="261"/>
      <c r="G252" s="261"/>
    </row>
    <row r="253" spans="2:7" ht="11.25">
      <c r="B253" s="261"/>
      <c r="C253" s="261"/>
      <c r="D253" s="261"/>
      <c r="E253" s="261"/>
      <c r="F253" s="261"/>
      <c r="G253" s="261"/>
    </row>
    <row r="254" spans="2:7" ht="11.25">
      <c r="B254" s="261"/>
      <c r="C254" s="261"/>
      <c r="D254" s="261"/>
      <c r="E254" s="261"/>
      <c r="F254" s="261"/>
      <c r="G254" s="261"/>
    </row>
    <row r="255" spans="2:7" ht="11.25">
      <c r="B255" s="261"/>
      <c r="C255" s="261"/>
      <c r="D255" s="261"/>
      <c r="E255" s="261"/>
      <c r="F255" s="261"/>
      <c r="G255" s="261"/>
    </row>
    <row r="256" spans="2:7" ht="11.25">
      <c r="B256" s="261"/>
      <c r="C256" s="261"/>
      <c r="D256" s="261"/>
      <c r="E256" s="261"/>
      <c r="F256" s="261"/>
      <c r="G256" s="261"/>
    </row>
    <row r="257" spans="2:7" ht="11.25">
      <c r="B257" s="261"/>
      <c r="C257" s="261"/>
      <c r="D257" s="261"/>
      <c r="E257" s="261"/>
      <c r="F257" s="261"/>
      <c r="G257" s="261"/>
    </row>
    <row r="258" spans="2:7" ht="11.25">
      <c r="B258" s="261"/>
      <c r="C258" s="261"/>
      <c r="D258" s="261"/>
      <c r="E258" s="261"/>
      <c r="F258" s="261"/>
      <c r="G258" s="261"/>
    </row>
    <row r="259" spans="2:7" ht="11.25">
      <c r="B259" s="261"/>
      <c r="C259" s="261"/>
      <c r="D259" s="261"/>
      <c r="E259" s="261"/>
      <c r="F259" s="261"/>
      <c r="G259" s="261"/>
    </row>
    <row r="260" spans="2:7" ht="11.25">
      <c r="B260" s="261"/>
      <c r="C260" s="261"/>
      <c r="D260" s="261"/>
      <c r="E260" s="261"/>
      <c r="F260" s="261"/>
      <c r="G260" s="261"/>
    </row>
    <row r="261" spans="2:7" ht="11.25">
      <c r="B261" s="261"/>
      <c r="C261" s="261"/>
      <c r="D261" s="261"/>
      <c r="E261" s="261"/>
      <c r="F261" s="261"/>
      <c r="G261" s="261"/>
    </row>
    <row r="262" spans="2:7" ht="11.25">
      <c r="B262" s="261"/>
      <c r="C262" s="261"/>
      <c r="D262" s="261"/>
      <c r="E262" s="261"/>
      <c r="F262" s="261"/>
      <c r="G262" s="261"/>
    </row>
    <row r="263" spans="2:7" ht="11.25">
      <c r="B263" s="261"/>
      <c r="C263" s="261"/>
      <c r="D263" s="261"/>
      <c r="E263" s="261"/>
      <c r="F263" s="261"/>
      <c r="G263" s="261"/>
    </row>
    <row r="264" spans="2:7" ht="11.25">
      <c r="B264" s="261"/>
      <c r="C264" s="261"/>
      <c r="D264" s="261"/>
      <c r="E264" s="261"/>
      <c r="F264" s="261"/>
      <c r="G264" s="261"/>
    </row>
    <row r="265" spans="2:7" ht="11.25">
      <c r="B265" s="261"/>
      <c r="C265" s="261"/>
      <c r="D265" s="261"/>
      <c r="E265" s="261"/>
      <c r="F265" s="261"/>
      <c r="G265" s="261"/>
    </row>
    <row r="266" spans="2:7" ht="11.25">
      <c r="B266" s="261"/>
      <c r="C266" s="261"/>
      <c r="D266" s="261"/>
      <c r="E266" s="261"/>
      <c r="F266" s="261"/>
      <c r="G266" s="261"/>
    </row>
    <row r="267" spans="2:7" ht="11.25">
      <c r="B267" s="261"/>
      <c r="C267" s="261"/>
      <c r="D267" s="261"/>
      <c r="E267" s="261"/>
      <c r="F267" s="261"/>
      <c r="G267" s="261"/>
    </row>
    <row r="268" spans="2:7" ht="11.25">
      <c r="B268" s="261"/>
      <c r="C268" s="261"/>
      <c r="D268" s="261"/>
      <c r="E268" s="261"/>
      <c r="F268" s="261"/>
      <c r="G268" s="261"/>
    </row>
    <row r="269" spans="2:7" ht="11.25">
      <c r="B269" s="261"/>
      <c r="C269" s="261"/>
      <c r="D269" s="261"/>
      <c r="E269" s="261"/>
      <c r="F269" s="261"/>
      <c r="G269" s="261"/>
    </row>
    <row r="270" spans="2:7" ht="11.25">
      <c r="B270" s="261"/>
      <c r="C270" s="261"/>
      <c r="D270" s="261"/>
      <c r="E270" s="261"/>
      <c r="F270" s="261"/>
      <c r="G270" s="261"/>
    </row>
    <row r="271" spans="2:7" ht="11.25">
      <c r="B271" s="261"/>
      <c r="C271" s="261"/>
      <c r="D271" s="261"/>
      <c r="E271" s="261"/>
      <c r="F271" s="261"/>
      <c r="G271" s="261"/>
    </row>
    <row r="272" spans="2:7" ht="11.25">
      <c r="B272" s="261"/>
      <c r="C272" s="261"/>
      <c r="D272" s="261"/>
      <c r="E272" s="261"/>
      <c r="F272" s="261"/>
      <c r="G272" s="261"/>
    </row>
    <row r="273" spans="2:7" ht="11.25">
      <c r="B273" s="261"/>
      <c r="C273" s="261"/>
      <c r="D273" s="261"/>
      <c r="E273" s="261"/>
      <c r="F273" s="261"/>
      <c r="G273" s="261"/>
    </row>
    <row r="274" spans="2:7" ht="11.25">
      <c r="B274" s="261"/>
      <c r="C274" s="261"/>
      <c r="D274" s="261"/>
      <c r="E274" s="261"/>
      <c r="F274" s="261"/>
      <c r="G274" s="261"/>
    </row>
    <row r="275" spans="2:7" ht="11.25">
      <c r="B275" s="261"/>
      <c r="C275" s="261"/>
      <c r="D275" s="261"/>
      <c r="E275" s="261"/>
      <c r="F275" s="261"/>
      <c r="G275" s="261"/>
    </row>
    <row r="276" spans="2:7" ht="11.25">
      <c r="B276" s="261"/>
      <c r="C276" s="261"/>
      <c r="D276" s="261"/>
      <c r="E276" s="261"/>
      <c r="F276" s="261"/>
      <c r="G276" s="261"/>
    </row>
    <row r="277" spans="2:7" ht="11.25">
      <c r="B277" s="261"/>
      <c r="C277" s="261"/>
      <c r="D277" s="261"/>
      <c r="E277" s="261"/>
      <c r="F277" s="261"/>
      <c r="G277" s="261"/>
    </row>
    <row r="278" spans="2:7" ht="11.25">
      <c r="B278" s="261"/>
      <c r="C278" s="261"/>
      <c r="D278" s="261"/>
      <c r="E278" s="261"/>
      <c r="F278" s="261"/>
      <c r="G278" s="261"/>
    </row>
    <row r="279" spans="2:7" ht="11.25">
      <c r="B279" s="261"/>
      <c r="C279" s="261"/>
      <c r="D279" s="261"/>
      <c r="E279" s="261"/>
      <c r="F279" s="261"/>
      <c r="G279" s="261"/>
    </row>
    <row r="280" spans="2:7" ht="11.25">
      <c r="B280" s="261"/>
      <c r="C280" s="261"/>
      <c r="D280" s="261"/>
      <c r="E280" s="261"/>
      <c r="F280" s="261"/>
      <c r="G280" s="261"/>
    </row>
    <row r="281" spans="2:7" ht="11.25">
      <c r="B281" s="261"/>
      <c r="C281" s="261"/>
      <c r="D281" s="261"/>
      <c r="E281" s="261"/>
      <c r="F281" s="261"/>
      <c r="G281" s="261"/>
    </row>
    <row r="282" spans="2:7" ht="11.25">
      <c r="B282" s="261"/>
      <c r="C282" s="261"/>
      <c r="D282" s="261"/>
      <c r="E282" s="261"/>
      <c r="F282" s="261"/>
      <c r="G282" s="261"/>
    </row>
    <row r="283" spans="2:7" ht="11.25">
      <c r="B283" s="261"/>
      <c r="C283" s="261"/>
      <c r="D283" s="261"/>
      <c r="E283" s="261"/>
      <c r="F283" s="261"/>
      <c r="G283" s="261"/>
    </row>
    <row r="284" spans="2:7" ht="11.25">
      <c r="B284" s="261"/>
      <c r="C284" s="261"/>
      <c r="D284" s="261"/>
      <c r="E284" s="261"/>
      <c r="F284" s="261"/>
      <c r="G284" s="261"/>
    </row>
    <row r="285" spans="2:7" ht="11.25">
      <c r="B285" s="261"/>
      <c r="C285" s="261"/>
      <c r="D285" s="261"/>
      <c r="E285" s="261"/>
      <c r="F285" s="261"/>
      <c r="G285" s="261"/>
    </row>
    <row r="286" spans="2:7" ht="11.25">
      <c r="B286" s="261"/>
      <c r="C286" s="261"/>
      <c r="D286" s="261"/>
      <c r="E286" s="261"/>
      <c r="F286" s="261"/>
      <c r="G286" s="261"/>
    </row>
    <row r="287" spans="2:7" ht="11.25">
      <c r="B287" s="261"/>
      <c r="C287" s="261"/>
      <c r="D287" s="261"/>
      <c r="E287" s="261"/>
      <c r="F287" s="261"/>
      <c r="G287" s="261"/>
    </row>
    <row r="288" spans="2:7" ht="11.25">
      <c r="B288" s="261"/>
      <c r="C288" s="261"/>
      <c r="D288" s="261"/>
      <c r="E288" s="261"/>
      <c r="F288" s="261"/>
      <c r="G288" s="261"/>
    </row>
    <row r="289" spans="2:7" ht="11.25">
      <c r="B289" s="261"/>
      <c r="C289" s="261"/>
      <c r="D289" s="261"/>
      <c r="E289" s="261"/>
      <c r="F289" s="261"/>
      <c r="G289" s="261"/>
    </row>
    <row r="290" spans="2:7" ht="11.25">
      <c r="B290" s="261"/>
      <c r="C290" s="261"/>
      <c r="D290" s="261"/>
      <c r="E290" s="261"/>
      <c r="F290" s="261"/>
      <c r="G290" s="261"/>
    </row>
    <row r="291" spans="2:7" ht="11.25">
      <c r="B291" s="261"/>
      <c r="C291" s="261"/>
      <c r="D291" s="261"/>
      <c r="E291" s="261"/>
      <c r="F291" s="261"/>
      <c r="G291" s="261"/>
    </row>
    <row r="292" spans="2:7" ht="11.25">
      <c r="B292" s="261"/>
      <c r="C292" s="261"/>
      <c r="D292" s="261"/>
      <c r="E292" s="261"/>
      <c r="F292" s="261"/>
      <c r="G292" s="261"/>
    </row>
    <row r="293" spans="2:7" ht="11.25">
      <c r="B293" s="261"/>
      <c r="C293" s="261"/>
      <c r="D293" s="261"/>
      <c r="E293" s="261"/>
      <c r="F293" s="261"/>
      <c r="G293" s="261"/>
    </row>
    <row r="294" spans="2:7" ht="11.25">
      <c r="B294" s="261"/>
      <c r="C294" s="261"/>
      <c r="D294" s="261"/>
      <c r="E294" s="261"/>
      <c r="F294" s="261"/>
      <c r="G294" s="261"/>
    </row>
    <row r="295" spans="2:7" ht="11.25">
      <c r="B295" s="261"/>
      <c r="C295" s="261"/>
      <c r="D295" s="261"/>
      <c r="E295" s="261"/>
      <c r="F295" s="261"/>
      <c r="G295" s="261"/>
    </row>
    <row r="296" spans="2:7" ht="11.25">
      <c r="B296" s="261"/>
      <c r="C296" s="261"/>
      <c r="D296" s="261"/>
      <c r="E296" s="261"/>
      <c r="F296" s="261"/>
      <c r="G296" s="261"/>
    </row>
  </sheetData>
  <sheetProtection/>
  <mergeCells count="14">
    <mergeCell ref="D4:I4"/>
    <mergeCell ref="D5:E5"/>
    <mergeCell ref="F5:G5"/>
    <mergeCell ref="H5:I5"/>
    <mergeCell ref="A21:G21"/>
    <mergeCell ref="A1:I1"/>
    <mergeCell ref="A2:L2"/>
    <mergeCell ref="F6:G6"/>
    <mergeCell ref="H6:I6"/>
    <mergeCell ref="B6:C6"/>
    <mergeCell ref="D6:E6"/>
    <mergeCell ref="A20:I20"/>
    <mergeCell ref="A4:A5"/>
    <mergeCell ref="B4:C5"/>
  </mergeCells>
  <printOptions/>
  <pageMargins left="0.37" right="0.2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I1"/>
    </sheetView>
  </sheetViews>
  <sheetFormatPr defaultColWidth="13.33203125" defaultRowHeight="12.75"/>
  <cols>
    <col min="1" max="1" width="18" style="6" customWidth="1"/>
    <col min="2" max="2" width="2" style="6" customWidth="1"/>
    <col min="3" max="3" width="11.5" style="6" customWidth="1"/>
    <col min="4" max="4" width="2.5" style="6" customWidth="1"/>
    <col min="5" max="5" width="10.66015625" style="6" customWidth="1"/>
    <col min="6" max="6" width="1.5" style="6" customWidth="1"/>
    <col min="7" max="7" width="10" style="6" customWidth="1"/>
    <col min="8" max="8" width="1.66796875" style="6" customWidth="1"/>
    <col min="9" max="9" width="17.66015625" style="6" customWidth="1"/>
    <col min="10" max="16384" width="13.33203125" style="6" customWidth="1"/>
  </cols>
  <sheetData>
    <row r="1" spans="1:9" s="5" customFormat="1" ht="30" customHeight="1">
      <c r="A1" s="821" t="s">
        <v>236</v>
      </c>
      <c r="B1" s="821"/>
      <c r="C1" s="821"/>
      <c r="D1" s="821"/>
      <c r="E1" s="821"/>
      <c r="F1" s="821"/>
      <c r="G1" s="821"/>
      <c r="H1" s="821"/>
      <c r="I1" s="821"/>
    </row>
    <row r="2" spans="1:8" ht="11.25">
      <c r="A2" s="857"/>
      <c r="B2" s="857"/>
      <c r="C2" s="857"/>
      <c r="D2" s="857"/>
      <c r="E2" s="857"/>
      <c r="F2" s="857"/>
      <c r="G2" s="857"/>
      <c r="H2" s="857"/>
    </row>
    <row r="3" spans="3:8" ht="11.25">
      <c r="C3" s="5"/>
      <c r="D3" s="5"/>
      <c r="E3" s="5"/>
      <c r="F3" s="5"/>
      <c r="G3" s="5"/>
      <c r="H3" s="200" t="s">
        <v>158</v>
      </c>
    </row>
    <row r="4" spans="1:8" ht="24.75" customHeight="1">
      <c r="A4" s="858"/>
      <c r="B4" s="263"/>
      <c r="C4" s="832" t="s">
        <v>161</v>
      </c>
      <c r="D4" s="827"/>
      <c r="E4" s="827"/>
      <c r="F4" s="827"/>
      <c r="G4" s="827"/>
      <c r="H4" s="828"/>
    </row>
    <row r="5" spans="1:8" s="5" customFormat="1" ht="18" customHeight="1">
      <c r="A5" s="859"/>
      <c r="B5" s="211"/>
      <c r="C5" s="835" t="s">
        <v>162</v>
      </c>
      <c r="D5" s="828"/>
      <c r="E5" s="860" t="s">
        <v>163</v>
      </c>
      <c r="F5" s="861"/>
      <c r="G5" s="835" t="s">
        <v>161</v>
      </c>
      <c r="H5" s="828"/>
    </row>
    <row r="6" spans="1:8" s="5" customFormat="1" ht="15" customHeight="1">
      <c r="A6" s="262"/>
      <c r="B6" s="264"/>
      <c r="C6" s="265" t="s">
        <v>164</v>
      </c>
      <c r="D6" s="265"/>
      <c r="E6" s="266" t="s">
        <v>164</v>
      </c>
      <c r="F6" s="267"/>
      <c r="G6" s="265" t="s">
        <v>164</v>
      </c>
      <c r="H6" s="268"/>
    </row>
    <row r="7" spans="1:8" s="5" customFormat="1" ht="15.75" customHeight="1">
      <c r="A7" s="249" t="s">
        <v>165</v>
      </c>
      <c r="B7" s="251"/>
      <c r="C7" s="269">
        <v>4.8</v>
      </c>
      <c r="D7" s="201"/>
      <c r="E7" s="270">
        <v>5.6</v>
      </c>
      <c r="F7" s="271"/>
      <c r="G7" s="269">
        <v>5.2</v>
      </c>
      <c r="H7" s="218"/>
    </row>
    <row r="8" spans="1:8" s="5" customFormat="1" ht="15.75" customHeight="1">
      <c r="A8" s="249" t="s">
        <v>166</v>
      </c>
      <c r="B8" s="251"/>
      <c r="C8" s="269">
        <v>20</v>
      </c>
      <c r="D8" s="201"/>
      <c r="E8" s="270">
        <v>19.6</v>
      </c>
      <c r="F8" s="271"/>
      <c r="G8" s="269">
        <v>19.8</v>
      </c>
      <c r="H8" s="218"/>
    </row>
    <row r="9" spans="1:9" s="5" customFormat="1" ht="15.75" customHeight="1">
      <c r="A9" s="249" t="s">
        <v>167</v>
      </c>
      <c r="B9" s="251"/>
      <c r="C9" s="269">
        <v>30.9</v>
      </c>
      <c r="D9" s="201"/>
      <c r="E9" s="270">
        <v>29.4</v>
      </c>
      <c r="F9" s="271"/>
      <c r="G9" s="269">
        <v>30.1</v>
      </c>
      <c r="H9" s="218"/>
      <c r="I9" s="203"/>
    </row>
    <row r="10" spans="1:8" s="5" customFormat="1" ht="15.75" customHeight="1">
      <c r="A10" s="249" t="s">
        <v>168</v>
      </c>
      <c r="B10" s="251"/>
      <c r="C10" s="269">
        <v>23.9</v>
      </c>
      <c r="D10" s="201"/>
      <c r="E10" s="270">
        <v>22.6</v>
      </c>
      <c r="F10" s="271"/>
      <c r="G10" s="269">
        <v>23.3</v>
      </c>
      <c r="H10" s="218"/>
    </row>
    <row r="11" spans="1:11" s="5" customFormat="1" ht="15.75" customHeight="1">
      <c r="A11" s="249" t="s">
        <v>169</v>
      </c>
      <c r="B11" s="251"/>
      <c r="C11" s="269">
        <v>13.1</v>
      </c>
      <c r="D11" s="201"/>
      <c r="E11" s="270">
        <v>12.7</v>
      </c>
      <c r="F11" s="271"/>
      <c r="G11" s="269">
        <v>12.9</v>
      </c>
      <c r="H11" s="218"/>
      <c r="K11" s="29"/>
    </row>
    <row r="12" spans="1:11" s="5" customFormat="1" ht="15.75" customHeight="1">
      <c r="A12" s="249" t="s">
        <v>170</v>
      </c>
      <c r="B12" s="251"/>
      <c r="C12" s="269">
        <v>5.1</v>
      </c>
      <c r="D12" s="201"/>
      <c r="E12" s="270">
        <v>6.3</v>
      </c>
      <c r="F12" s="271"/>
      <c r="G12" s="269">
        <v>5.8</v>
      </c>
      <c r="H12" s="218"/>
      <c r="K12" s="29"/>
    </row>
    <row r="13" spans="1:11" s="5" customFormat="1" ht="15.75" customHeight="1">
      <c r="A13" s="249" t="s">
        <v>171</v>
      </c>
      <c r="B13" s="251"/>
      <c r="C13" s="269">
        <v>2.1</v>
      </c>
      <c r="D13" s="201"/>
      <c r="E13" s="270">
        <v>3.7</v>
      </c>
      <c r="F13" s="271"/>
      <c r="G13" s="269">
        <v>3</v>
      </c>
      <c r="H13" s="218"/>
      <c r="K13" s="29"/>
    </row>
    <row r="14" spans="1:11" s="5" customFormat="1" ht="15.75" customHeight="1">
      <c r="A14" s="272" t="s">
        <v>172</v>
      </c>
      <c r="B14" s="273"/>
      <c r="C14" s="274">
        <v>95.1</v>
      </c>
      <c r="D14" s="263"/>
      <c r="E14" s="275">
        <v>94.3</v>
      </c>
      <c r="F14" s="276"/>
      <c r="G14" s="274">
        <v>94.9</v>
      </c>
      <c r="H14" s="228"/>
      <c r="K14" s="29"/>
    </row>
    <row r="15" spans="1:12" s="5" customFormat="1" ht="15.75" customHeight="1">
      <c r="A15" s="252" t="s">
        <v>173</v>
      </c>
      <c r="B15" s="277"/>
      <c r="C15" s="278">
        <v>20.3</v>
      </c>
      <c r="D15" s="279"/>
      <c r="E15" s="280">
        <v>22.7</v>
      </c>
      <c r="F15" s="281"/>
      <c r="G15" s="278">
        <v>21.7</v>
      </c>
      <c r="H15" s="254"/>
      <c r="K15" s="29"/>
      <c r="L15" s="29"/>
    </row>
    <row r="16" spans="1:8" s="5" customFormat="1" ht="15" customHeight="1">
      <c r="A16" s="282" t="s">
        <v>174</v>
      </c>
      <c r="B16" s="283"/>
      <c r="C16" s="284">
        <v>100</v>
      </c>
      <c r="D16" s="211"/>
      <c r="E16" s="285">
        <v>100</v>
      </c>
      <c r="F16" s="218"/>
      <c r="G16" s="284">
        <v>100</v>
      </c>
      <c r="H16" s="218"/>
    </row>
    <row r="17" spans="1:9" s="294" customFormat="1" ht="15" customHeight="1">
      <c r="A17" s="286" t="s">
        <v>175</v>
      </c>
      <c r="B17" s="287"/>
      <c r="C17" s="288">
        <v>202996</v>
      </c>
      <c r="D17" s="289"/>
      <c r="E17" s="290">
        <v>224777</v>
      </c>
      <c r="F17" s="291"/>
      <c r="G17" s="288">
        <v>427773</v>
      </c>
      <c r="H17" s="292"/>
      <c r="I17" s="293"/>
    </row>
    <row r="18" spans="1:9" s="294" customFormat="1" ht="26.25" customHeight="1">
      <c r="A18" s="295" t="s">
        <v>176</v>
      </c>
      <c r="B18" s="296"/>
      <c r="C18" s="297">
        <v>74.3</v>
      </c>
      <c r="D18" s="298"/>
      <c r="E18" s="299">
        <v>74.7</v>
      </c>
      <c r="F18" s="300"/>
      <c r="G18" s="298">
        <v>74.5</v>
      </c>
      <c r="H18" s="300"/>
      <c r="I18" s="293"/>
    </row>
    <row r="19" spans="1:10" s="26" customFormat="1" ht="23.25" customHeight="1">
      <c r="A19" s="856" t="s">
        <v>476</v>
      </c>
      <c r="B19" s="856"/>
      <c r="C19" s="856"/>
      <c r="D19" s="856"/>
      <c r="E19" s="856"/>
      <c r="F19" s="856"/>
      <c r="G19" s="856"/>
      <c r="H19" s="856"/>
      <c r="I19" s="856"/>
      <c r="J19" s="856"/>
    </row>
    <row r="20" spans="1:10" s="26" customFormat="1" ht="11.25">
      <c r="A20" s="203" t="s">
        <v>507</v>
      </c>
      <c r="B20" s="301"/>
      <c r="C20" s="301"/>
      <c r="D20" s="301"/>
      <c r="E20" s="301"/>
      <c r="F20" s="301"/>
      <c r="G20" s="301"/>
      <c r="H20" s="301"/>
      <c r="I20" s="301"/>
      <c r="J20" s="301"/>
    </row>
    <row r="21" s="26" customFormat="1" ht="11.25"/>
    <row r="22" s="26" customFormat="1" ht="11.25"/>
    <row r="23" s="26" customFormat="1" ht="11.25"/>
    <row r="24" s="26" customFormat="1" ht="11.25"/>
    <row r="25" s="26" customFormat="1" ht="11.25"/>
    <row r="26" s="26" customFormat="1" ht="11.25"/>
    <row r="27" s="26" customFormat="1" ht="11.25"/>
    <row r="28" s="26" customFormat="1" ht="11.25"/>
    <row r="29" s="26" customFormat="1" ht="11.25"/>
    <row r="30" s="26" customFormat="1" ht="11.25"/>
    <row r="31" s="26" customFormat="1" ht="11.25"/>
    <row r="32" s="26" customFormat="1" ht="11.25"/>
    <row r="33" s="26" customFormat="1" ht="11.25"/>
    <row r="34" s="26" customFormat="1" ht="11.25"/>
    <row r="35" s="26" customFormat="1" ht="11.25"/>
    <row r="36" s="26" customFormat="1" ht="11.25"/>
    <row r="37" s="26" customFormat="1" ht="11.25"/>
    <row r="38" s="26" customFormat="1" ht="11.25"/>
    <row r="39" s="26" customFormat="1" ht="11.25"/>
    <row r="40" s="26" customFormat="1" ht="11.25"/>
    <row r="41" s="26" customFormat="1" ht="11.25"/>
    <row r="42" s="26" customFormat="1" ht="11.25"/>
    <row r="43" s="26" customFormat="1" ht="11.25"/>
    <row r="44" s="26" customFormat="1" ht="11.25"/>
    <row r="45" s="26" customFormat="1" ht="11.25"/>
    <row r="46" s="26" customFormat="1" ht="11.25"/>
    <row r="47" s="26" customFormat="1" ht="11.25"/>
    <row r="48" s="26" customFormat="1" ht="11.25"/>
    <row r="49" s="26" customFormat="1" ht="11.25"/>
    <row r="50" s="26" customFormat="1" ht="11.25"/>
    <row r="51" s="26" customFormat="1" ht="11.25"/>
    <row r="52" s="26" customFormat="1" ht="11.25"/>
    <row r="53" s="26" customFormat="1" ht="11.25"/>
    <row r="54" s="26" customFormat="1" ht="11.25"/>
    <row r="55" s="26" customFormat="1" ht="11.25"/>
    <row r="56" s="26" customFormat="1" ht="11.25"/>
    <row r="57" s="26" customFormat="1" ht="11.25"/>
    <row r="58" s="26" customFormat="1" ht="11.25"/>
    <row r="59" s="26" customFormat="1" ht="11.25"/>
    <row r="60" s="26" customFormat="1" ht="11.25"/>
    <row r="61" s="26" customFormat="1" ht="11.25"/>
    <row r="62" s="26" customFormat="1" ht="11.25"/>
    <row r="63" s="26" customFormat="1" ht="11.25"/>
    <row r="64" s="26" customFormat="1" ht="11.25"/>
    <row r="65" s="26" customFormat="1" ht="11.25"/>
    <row r="66" s="26" customFormat="1" ht="11.25"/>
    <row r="67" s="26" customFormat="1" ht="11.25"/>
    <row r="68" s="26" customFormat="1" ht="11.25"/>
    <row r="69" s="26" customFormat="1" ht="11.25"/>
    <row r="70" s="26" customFormat="1" ht="11.25"/>
    <row r="71" s="26" customFormat="1" ht="11.25"/>
    <row r="72" s="26" customFormat="1" ht="11.25"/>
    <row r="73" s="26" customFormat="1" ht="11.25"/>
    <row r="74" s="26" customFormat="1" ht="11.25"/>
    <row r="75" s="26" customFormat="1" ht="11.25"/>
    <row r="76" s="26" customFormat="1" ht="11.25"/>
    <row r="77" s="26" customFormat="1" ht="11.25"/>
    <row r="78" s="26" customFormat="1" ht="11.25"/>
    <row r="79" s="26" customFormat="1" ht="11.25"/>
    <row r="80" s="26" customFormat="1" ht="11.25"/>
    <row r="81" s="26" customFormat="1" ht="11.25"/>
    <row r="82" s="26" customFormat="1" ht="11.25"/>
    <row r="83" s="26" customFormat="1" ht="11.25"/>
    <row r="84" s="26" customFormat="1" ht="11.25"/>
    <row r="85" s="26" customFormat="1" ht="11.25"/>
    <row r="86" s="26" customFormat="1" ht="11.25"/>
    <row r="87" s="26" customFormat="1" ht="11.25"/>
    <row r="88" s="26" customFormat="1" ht="11.25"/>
    <row r="89" s="26" customFormat="1" ht="11.25"/>
    <row r="90" s="26" customFormat="1" ht="11.25"/>
  </sheetData>
  <sheetProtection/>
  <mergeCells count="8">
    <mergeCell ref="A1:I1"/>
    <mergeCell ref="A19:J19"/>
    <mergeCell ref="A2:H2"/>
    <mergeCell ref="A4:A5"/>
    <mergeCell ref="C4:H4"/>
    <mergeCell ref="E5:F5"/>
    <mergeCell ref="G5:H5"/>
    <mergeCell ref="C5:D5"/>
  </mergeCells>
  <printOptions/>
  <pageMargins left="0.787401575" right="0.787401575" top="0.984251969" bottom="0.984251969" header="0.4921259845" footer="0.4921259845"/>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V275"/>
  <sheetViews>
    <sheetView zoomScalePageLayoutView="0" workbookViewId="0" topLeftCell="A1">
      <selection activeCell="A1" sqref="A1:T1"/>
    </sheetView>
  </sheetViews>
  <sheetFormatPr defaultColWidth="13.33203125" defaultRowHeight="12.75"/>
  <cols>
    <col min="1" max="1" width="20" style="6" customWidth="1"/>
    <col min="2" max="2" width="2.83203125" style="6" customWidth="1"/>
    <col min="3" max="3" width="10.5" style="6" customWidth="1"/>
    <col min="4" max="4" width="1.83203125" style="6" customWidth="1"/>
    <col min="5" max="5" width="10.16015625" style="6" customWidth="1"/>
    <col min="6" max="6" width="1.83203125" style="6" customWidth="1"/>
    <col min="7" max="7" width="11.16015625" style="6" customWidth="1"/>
    <col min="8" max="8" width="2.33203125" style="6" customWidth="1"/>
    <col min="9" max="9" width="17.66015625" style="6" customWidth="1"/>
    <col min="10" max="10" width="1.83203125" style="6" customWidth="1"/>
    <col min="11" max="11" width="7.83203125" style="6" customWidth="1"/>
    <col min="12" max="12" width="1.83203125" style="6" customWidth="1"/>
    <col min="13" max="13" width="7.83203125" style="6" customWidth="1"/>
    <col min="14" max="14" width="1.83203125" style="6" customWidth="1"/>
    <col min="15" max="15" width="7.83203125" style="6" customWidth="1"/>
    <col min="16" max="16" width="1.83203125" style="6" customWidth="1"/>
    <col min="17" max="17" width="7.83203125" style="6" customWidth="1"/>
    <col min="18" max="18" width="1.83203125" style="6" customWidth="1"/>
    <col min="19" max="19" width="7.83203125" style="6" customWidth="1"/>
    <col min="20" max="20" width="1.83203125" style="6" customWidth="1"/>
    <col min="21" max="21" width="4.16015625" style="6" customWidth="1"/>
    <col min="22" max="16384" width="13.33203125" style="6" customWidth="1"/>
  </cols>
  <sheetData>
    <row r="1" spans="1:20" s="5" customFormat="1" ht="11.25">
      <c r="A1" s="821" t="s">
        <v>237</v>
      </c>
      <c r="B1" s="821"/>
      <c r="C1" s="821"/>
      <c r="D1" s="821"/>
      <c r="E1" s="821"/>
      <c r="F1" s="821"/>
      <c r="G1" s="821"/>
      <c r="H1" s="821"/>
      <c r="I1" s="821"/>
      <c r="J1" s="821"/>
      <c r="K1" s="821"/>
      <c r="L1" s="821"/>
      <c r="M1" s="821"/>
      <c r="N1" s="821"/>
      <c r="O1" s="821"/>
      <c r="P1" s="821"/>
      <c r="Q1" s="821"/>
      <c r="R1" s="821"/>
      <c r="S1" s="821"/>
      <c r="T1" s="821"/>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19" s="211" customFormat="1" ht="11.25">
      <c r="A3" s="6"/>
      <c r="B3" s="6"/>
      <c r="C3" s="6"/>
      <c r="D3" s="6"/>
      <c r="E3" s="6"/>
      <c r="F3" s="6"/>
      <c r="G3" s="6"/>
      <c r="H3" s="200" t="s">
        <v>158</v>
      </c>
      <c r="I3" s="27"/>
      <c r="J3" s="27"/>
      <c r="K3" s="27"/>
      <c r="L3" s="27"/>
      <c r="M3" s="27"/>
      <c r="N3" s="27"/>
      <c r="O3" s="5"/>
      <c r="P3" s="5"/>
      <c r="Q3" s="5"/>
      <c r="R3" s="5"/>
      <c r="S3" s="5"/>
    </row>
    <row r="4" spans="1:14" s="211" customFormat="1" ht="24.75" customHeight="1">
      <c r="A4" s="858"/>
      <c r="B4" s="263"/>
      <c r="C4" s="832" t="s">
        <v>161</v>
      </c>
      <c r="D4" s="827"/>
      <c r="E4" s="827"/>
      <c r="F4" s="827"/>
      <c r="G4" s="827"/>
      <c r="H4" s="828"/>
      <c r="I4" s="247"/>
      <c r="J4" s="247"/>
      <c r="K4" s="247"/>
      <c r="L4" s="247"/>
      <c r="M4" s="247"/>
      <c r="N4" s="247"/>
    </row>
    <row r="5" spans="1:14" s="211" customFormat="1" ht="18" customHeight="1">
      <c r="A5" s="862"/>
      <c r="B5" s="279"/>
      <c r="C5" s="835" t="s">
        <v>162</v>
      </c>
      <c r="D5" s="828"/>
      <c r="E5" s="838" t="s">
        <v>163</v>
      </c>
      <c r="F5" s="840"/>
      <c r="G5" s="835" t="s">
        <v>161</v>
      </c>
      <c r="H5" s="828"/>
      <c r="I5" s="247"/>
      <c r="J5" s="247"/>
      <c r="K5" s="247"/>
      <c r="L5" s="247"/>
      <c r="M5" s="247"/>
      <c r="N5" s="247"/>
    </row>
    <row r="6" spans="1:14" s="211" customFormat="1" ht="15.75" customHeight="1">
      <c r="A6" s="249" t="s">
        <v>165</v>
      </c>
      <c r="B6" s="303" t="s">
        <v>164</v>
      </c>
      <c r="C6" s="312">
        <v>43.8</v>
      </c>
      <c r="D6" s="313"/>
      <c r="E6" s="21">
        <v>56.2</v>
      </c>
      <c r="F6" s="21"/>
      <c r="G6" s="312">
        <f aca="true" t="shared" si="0" ref="G6:G14">C6+E6</f>
        <v>100</v>
      </c>
      <c r="H6" s="308"/>
      <c r="I6" s="302"/>
      <c r="J6" s="302"/>
      <c r="K6" s="302"/>
      <c r="L6" s="302"/>
      <c r="M6" s="302"/>
      <c r="N6" s="302"/>
    </row>
    <row r="7" spans="1:14" s="211" customFormat="1" ht="15.75" customHeight="1">
      <c r="A7" s="249" t="s">
        <v>166</v>
      </c>
      <c r="B7" s="303" t="s">
        <v>164</v>
      </c>
      <c r="C7" s="312">
        <v>48</v>
      </c>
      <c r="D7" s="313"/>
      <c r="E7" s="21">
        <v>52</v>
      </c>
      <c r="F7" s="21"/>
      <c r="G7" s="312">
        <f t="shared" si="0"/>
        <v>100</v>
      </c>
      <c r="H7" s="308"/>
      <c r="I7" s="302"/>
      <c r="J7" s="302"/>
      <c r="K7" s="302"/>
      <c r="L7" s="302"/>
      <c r="M7" s="302"/>
      <c r="N7" s="302"/>
    </row>
    <row r="8" spans="1:14" s="211" customFormat="1" ht="15.75" customHeight="1">
      <c r="A8" s="249" t="s">
        <v>167</v>
      </c>
      <c r="B8" s="303" t="s">
        <v>164</v>
      </c>
      <c r="C8" s="312">
        <v>48.8</v>
      </c>
      <c r="D8" s="313"/>
      <c r="E8" s="21">
        <v>51.2</v>
      </c>
      <c r="F8" s="21"/>
      <c r="G8" s="312">
        <f t="shared" si="0"/>
        <v>100</v>
      </c>
      <c r="H8" s="308"/>
      <c r="I8" s="302"/>
      <c r="J8" s="302"/>
      <c r="K8" s="302"/>
      <c r="L8" s="302"/>
      <c r="M8" s="302"/>
      <c r="N8" s="302"/>
    </row>
    <row r="9" spans="1:14" s="211" customFormat="1" ht="15.75" customHeight="1">
      <c r="A9" s="249" t="s">
        <v>168</v>
      </c>
      <c r="B9" s="303" t="s">
        <v>164</v>
      </c>
      <c r="C9" s="312">
        <v>48.9</v>
      </c>
      <c r="D9" s="313"/>
      <c r="E9" s="21">
        <v>51.1</v>
      </c>
      <c r="F9" s="21"/>
      <c r="G9" s="312">
        <f t="shared" si="0"/>
        <v>100</v>
      </c>
      <c r="H9" s="308"/>
      <c r="I9" s="302"/>
      <c r="J9" s="302"/>
      <c r="K9" s="302"/>
      <c r="L9" s="302"/>
      <c r="M9" s="302"/>
      <c r="N9" s="302"/>
    </row>
    <row r="10" spans="1:14" s="211" customFormat="1" ht="15.75" customHeight="1">
      <c r="A10" s="249" t="s">
        <v>169</v>
      </c>
      <c r="B10" s="303" t="s">
        <v>164</v>
      </c>
      <c r="C10" s="312">
        <v>48.3</v>
      </c>
      <c r="D10" s="313"/>
      <c r="E10" s="21">
        <v>51.7</v>
      </c>
      <c r="F10" s="21"/>
      <c r="G10" s="312">
        <f t="shared" si="0"/>
        <v>100</v>
      </c>
      <c r="H10" s="308"/>
      <c r="I10" s="302"/>
      <c r="J10" s="302"/>
      <c r="K10" s="302"/>
      <c r="L10" s="302"/>
      <c r="M10" s="302"/>
      <c r="N10" s="302"/>
    </row>
    <row r="11" spans="1:14" s="211" customFormat="1" ht="15.75" customHeight="1">
      <c r="A11" s="249" t="s">
        <v>170</v>
      </c>
      <c r="B11" s="303" t="s">
        <v>164</v>
      </c>
      <c r="C11" s="312">
        <v>42.3</v>
      </c>
      <c r="D11" s="313"/>
      <c r="E11" s="21">
        <v>57.7</v>
      </c>
      <c r="F11" s="21"/>
      <c r="G11" s="312">
        <f t="shared" si="0"/>
        <v>100</v>
      </c>
      <c r="H11" s="308"/>
      <c r="I11" s="302"/>
      <c r="J11" s="302"/>
      <c r="K11" s="302"/>
      <c r="L11" s="302"/>
      <c r="M11" s="302"/>
      <c r="N11" s="302"/>
    </row>
    <row r="12" spans="1:22" s="207" customFormat="1" ht="15.75" customHeight="1">
      <c r="A12" s="249" t="s">
        <v>171</v>
      </c>
      <c r="B12" s="303" t="s">
        <v>164</v>
      </c>
      <c r="C12" s="312">
        <v>33.8</v>
      </c>
      <c r="D12" s="313"/>
      <c r="E12" s="21">
        <v>66.2</v>
      </c>
      <c r="F12" s="21"/>
      <c r="G12" s="312">
        <f t="shared" si="0"/>
        <v>100</v>
      </c>
      <c r="H12" s="308"/>
      <c r="I12" s="302"/>
      <c r="J12" s="302"/>
      <c r="K12" s="302"/>
      <c r="L12" s="302"/>
      <c r="M12" s="302"/>
      <c r="N12" s="302"/>
      <c r="V12" s="204"/>
    </row>
    <row r="13" spans="1:14" s="211" customFormat="1" ht="15.75" customHeight="1">
      <c r="A13" s="317" t="s">
        <v>180</v>
      </c>
      <c r="B13" s="318" t="s">
        <v>164</v>
      </c>
      <c r="C13" s="319">
        <v>47.5</v>
      </c>
      <c r="D13" s="276"/>
      <c r="E13" s="320">
        <v>52.5</v>
      </c>
      <c r="F13" s="321"/>
      <c r="G13" s="322">
        <f t="shared" si="0"/>
        <v>100</v>
      </c>
      <c r="H13" s="228"/>
      <c r="I13" s="204"/>
      <c r="J13" s="204"/>
      <c r="K13" s="204"/>
      <c r="L13" s="204"/>
      <c r="M13" s="204"/>
      <c r="N13" s="204"/>
    </row>
    <row r="14" spans="1:14" s="211" customFormat="1" ht="15.75" customHeight="1">
      <c r="A14" s="309" t="s">
        <v>175</v>
      </c>
      <c r="B14" s="310"/>
      <c r="C14" s="314">
        <v>202996</v>
      </c>
      <c r="D14" s="315"/>
      <c r="E14" s="378">
        <v>224777</v>
      </c>
      <c r="F14" s="316"/>
      <c r="G14" s="314">
        <f t="shared" si="0"/>
        <v>427773</v>
      </c>
      <c r="H14" s="311"/>
      <c r="I14" s="304"/>
      <c r="J14" s="304"/>
      <c r="K14" s="304"/>
      <c r="L14" s="265"/>
      <c r="M14" s="304"/>
      <c r="N14" s="304"/>
    </row>
    <row r="15" spans="1:20" s="26" customFormat="1" ht="24.75" customHeight="1">
      <c r="A15" s="856" t="s">
        <v>476</v>
      </c>
      <c r="B15" s="856"/>
      <c r="C15" s="856"/>
      <c r="D15" s="856"/>
      <c r="E15" s="856"/>
      <c r="F15" s="856"/>
      <c r="G15" s="856"/>
      <c r="H15" s="856"/>
      <c r="I15" s="856"/>
      <c r="J15" s="210"/>
      <c r="K15" s="210"/>
      <c r="L15" s="210"/>
      <c r="M15" s="210"/>
      <c r="N15" s="210"/>
      <c r="O15" s="210"/>
      <c r="P15" s="210"/>
      <c r="Q15" s="210"/>
      <c r="R15" s="210"/>
      <c r="S15" s="210"/>
      <c r="T15" s="210"/>
    </row>
    <row r="16" spans="1:5" s="306" customFormat="1" ht="11.25">
      <c r="A16" s="203" t="s">
        <v>507</v>
      </c>
      <c r="E16" s="301"/>
    </row>
    <row r="17" spans="1:14" s="26" customFormat="1" ht="11.25">
      <c r="A17" s="844" t="s">
        <v>30</v>
      </c>
      <c r="B17" s="844"/>
      <c r="C17" s="844"/>
      <c r="D17" s="844"/>
      <c r="E17" s="844"/>
      <c r="F17" s="844"/>
      <c r="G17" s="844"/>
      <c r="H17" s="844"/>
      <c r="I17" s="844"/>
      <c r="J17" s="844"/>
      <c r="K17" s="844"/>
      <c r="L17" s="844"/>
      <c r="M17" s="844"/>
      <c r="N17" s="844"/>
    </row>
    <row r="18" spans="3:13" s="26" customFormat="1" ht="11.25">
      <c r="C18" s="269"/>
      <c r="D18" s="269"/>
      <c r="E18" s="269"/>
      <c r="F18" s="269"/>
      <c r="G18" s="269"/>
      <c r="H18" s="269"/>
      <c r="I18" s="269"/>
      <c r="J18" s="269"/>
      <c r="K18" s="269"/>
      <c r="L18" s="269"/>
      <c r="M18" s="269"/>
    </row>
    <row r="19" spans="5:13" s="26" customFormat="1" ht="11.25">
      <c r="E19" s="269"/>
      <c r="F19" s="269"/>
      <c r="G19" s="269"/>
      <c r="H19" s="269"/>
      <c r="I19" s="269"/>
      <c r="J19" s="269"/>
      <c r="K19" s="269"/>
      <c r="L19" s="269"/>
      <c r="M19" s="269"/>
    </row>
    <row r="20" spans="5:13" s="26" customFormat="1" ht="11.25">
      <c r="E20" s="269"/>
      <c r="F20" s="269"/>
      <c r="G20" s="269"/>
      <c r="H20" s="269"/>
      <c r="I20" s="269"/>
      <c r="J20" s="269"/>
      <c r="K20" s="269"/>
      <c r="L20" s="269"/>
      <c r="M20" s="269"/>
    </row>
    <row r="21" spans="5:13" s="26" customFormat="1" ht="11.25">
      <c r="E21" s="269"/>
      <c r="F21" s="269"/>
      <c r="G21" s="269"/>
      <c r="H21" s="269"/>
      <c r="I21" s="269"/>
      <c r="J21" s="269"/>
      <c r="K21" s="269"/>
      <c r="L21" s="269"/>
      <c r="M21" s="269"/>
    </row>
    <row r="22" spans="1:13" s="26" customFormat="1" ht="11.25">
      <c r="A22" s="307"/>
      <c r="B22" s="307"/>
      <c r="C22" s="269"/>
      <c r="E22" s="269"/>
      <c r="F22" s="269"/>
      <c r="G22" s="269"/>
      <c r="H22" s="269"/>
      <c r="I22" s="269"/>
      <c r="J22" s="269"/>
      <c r="K22" s="269"/>
      <c r="L22" s="269"/>
      <c r="M22" s="269"/>
    </row>
    <row r="23" spans="3:13" s="26" customFormat="1" ht="11.25">
      <c r="C23" s="269"/>
      <c r="E23" s="269"/>
      <c r="F23" s="269"/>
      <c r="G23" s="269"/>
      <c r="H23" s="269"/>
      <c r="I23" s="269"/>
      <c r="J23" s="269"/>
      <c r="K23" s="269"/>
      <c r="L23" s="269"/>
      <c r="M23" s="269"/>
    </row>
    <row r="24" spans="5:13" s="26" customFormat="1" ht="11.25">
      <c r="E24" s="269"/>
      <c r="F24" s="269"/>
      <c r="G24" s="269"/>
      <c r="H24" s="269"/>
      <c r="I24" s="269"/>
      <c r="J24" s="269"/>
      <c r="K24" s="269"/>
      <c r="L24" s="269"/>
      <c r="M24" s="269"/>
    </row>
    <row r="25" spans="5:13" s="26" customFormat="1" ht="11.25">
      <c r="E25" s="269"/>
      <c r="F25" s="269"/>
      <c r="G25" s="269"/>
      <c r="H25" s="269"/>
      <c r="I25" s="269"/>
      <c r="J25" s="269"/>
      <c r="K25" s="269"/>
      <c r="L25" s="269"/>
      <c r="M25" s="269"/>
    </row>
    <row r="26" spans="3:13" s="26" customFormat="1" ht="11.25">
      <c r="C26" s="307"/>
      <c r="D26" s="307"/>
      <c r="E26" s="269"/>
      <c r="F26" s="269"/>
      <c r="G26" s="269"/>
      <c r="H26" s="269"/>
      <c r="I26" s="269"/>
      <c r="J26" s="269"/>
      <c r="K26" s="269"/>
      <c r="L26" s="269"/>
      <c r="M26" s="269"/>
    </row>
    <row r="27" spans="3:13" s="26" customFormat="1" ht="11.25">
      <c r="C27" s="269"/>
      <c r="D27" s="269"/>
      <c r="E27" s="269"/>
      <c r="F27" s="269"/>
      <c r="G27" s="269"/>
      <c r="H27" s="269"/>
      <c r="I27" s="269"/>
      <c r="J27" s="269"/>
      <c r="K27" s="269"/>
      <c r="L27" s="269"/>
      <c r="M27" s="269"/>
    </row>
    <row r="28" spans="3:13" s="26" customFormat="1" ht="11.25">
      <c r="C28" s="269"/>
      <c r="D28" s="269"/>
      <c r="E28" s="269"/>
      <c r="F28" s="269"/>
      <c r="G28" s="269"/>
      <c r="H28" s="269"/>
      <c r="I28" s="269"/>
      <c r="J28" s="269"/>
      <c r="K28" s="269"/>
      <c r="L28" s="269"/>
      <c r="M28" s="269"/>
    </row>
    <row r="29" spans="3:13" s="26" customFormat="1" ht="11.25">
      <c r="C29" s="269"/>
      <c r="D29" s="269"/>
      <c r="E29" s="269"/>
      <c r="F29" s="269"/>
      <c r="G29" s="269"/>
      <c r="H29" s="269"/>
      <c r="I29" s="269"/>
      <c r="J29" s="269"/>
      <c r="K29" s="269"/>
      <c r="L29" s="269"/>
      <c r="M29" s="269"/>
    </row>
    <row r="30" spans="3:13" s="26" customFormat="1" ht="11.25">
      <c r="C30" s="269"/>
      <c r="D30" s="269"/>
      <c r="E30" s="269"/>
      <c r="F30" s="269"/>
      <c r="G30" s="269"/>
      <c r="H30" s="269"/>
      <c r="I30" s="269"/>
      <c r="J30" s="269"/>
      <c r="K30" s="269"/>
      <c r="L30" s="269"/>
      <c r="M30" s="269"/>
    </row>
    <row r="31" spans="3:13" s="26" customFormat="1" ht="11.25">
      <c r="C31" s="269"/>
      <c r="D31" s="269"/>
      <c r="E31" s="269"/>
      <c r="F31" s="269"/>
      <c r="G31" s="269"/>
      <c r="H31" s="269"/>
      <c r="I31" s="269"/>
      <c r="J31" s="269"/>
      <c r="K31" s="269"/>
      <c r="L31" s="269"/>
      <c r="M31" s="269"/>
    </row>
    <row r="32" spans="3:13" s="26" customFormat="1" ht="11.25">
      <c r="C32" s="269"/>
      <c r="D32" s="269"/>
      <c r="E32" s="269"/>
      <c r="F32" s="269"/>
      <c r="G32" s="269"/>
      <c r="H32" s="269"/>
      <c r="I32" s="269"/>
      <c r="J32" s="269"/>
      <c r="K32" s="269"/>
      <c r="L32" s="269"/>
      <c r="M32" s="269"/>
    </row>
    <row r="33" spans="3:13" s="26" customFormat="1" ht="11.25">
      <c r="C33" s="269"/>
      <c r="D33" s="269"/>
      <c r="E33" s="269"/>
      <c r="F33" s="269"/>
      <c r="G33" s="269"/>
      <c r="H33" s="269"/>
      <c r="I33" s="269"/>
      <c r="J33" s="269"/>
      <c r="K33" s="269"/>
      <c r="L33" s="269"/>
      <c r="M33" s="269"/>
    </row>
    <row r="34" spans="3:13" s="26" customFormat="1" ht="11.25">
      <c r="C34" s="269"/>
      <c r="D34" s="269"/>
      <c r="E34" s="269"/>
      <c r="F34" s="269"/>
      <c r="G34" s="269"/>
      <c r="H34" s="269"/>
      <c r="I34" s="269"/>
      <c r="J34" s="269"/>
      <c r="K34" s="269"/>
      <c r="L34" s="269"/>
      <c r="M34" s="269"/>
    </row>
    <row r="35" spans="3:13" s="26" customFormat="1" ht="11.25">
      <c r="C35" s="269"/>
      <c r="D35" s="269"/>
      <c r="E35" s="269"/>
      <c r="F35" s="269"/>
      <c r="G35" s="269"/>
      <c r="H35" s="269"/>
      <c r="I35" s="269"/>
      <c r="J35" s="269"/>
      <c r="K35" s="269"/>
      <c r="L35" s="269"/>
      <c r="M35" s="269"/>
    </row>
    <row r="36" spans="3:13" s="26" customFormat="1" ht="11.25">
      <c r="C36" s="269"/>
      <c r="D36" s="269"/>
      <c r="E36" s="269"/>
      <c r="F36" s="269"/>
      <c r="G36" s="269"/>
      <c r="H36" s="269"/>
      <c r="I36" s="269"/>
      <c r="J36" s="269"/>
      <c r="K36" s="269"/>
      <c r="L36" s="269"/>
      <c r="M36" s="269"/>
    </row>
    <row r="37" spans="3:13" s="26" customFormat="1" ht="11.25">
      <c r="C37" s="269"/>
      <c r="D37" s="269"/>
      <c r="E37" s="269"/>
      <c r="F37" s="269"/>
      <c r="G37" s="269"/>
      <c r="H37" s="269"/>
      <c r="I37" s="269"/>
      <c r="J37" s="269"/>
      <c r="K37" s="269"/>
      <c r="L37" s="269"/>
      <c r="M37" s="269"/>
    </row>
    <row r="38" spans="3:13" s="26" customFormat="1" ht="11.25">
      <c r="C38" s="269"/>
      <c r="D38" s="269"/>
      <c r="E38" s="269"/>
      <c r="F38" s="269"/>
      <c r="G38" s="269"/>
      <c r="H38" s="269"/>
      <c r="I38" s="269"/>
      <c r="J38" s="269"/>
      <c r="K38" s="269"/>
      <c r="L38" s="269"/>
      <c r="M38" s="269"/>
    </row>
    <row r="39" spans="3:13" s="26" customFormat="1" ht="11.25">
      <c r="C39" s="269"/>
      <c r="D39" s="269"/>
      <c r="E39" s="269"/>
      <c r="F39" s="269"/>
      <c r="G39" s="269"/>
      <c r="H39" s="269"/>
      <c r="I39" s="269"/>
      <c r="J39" s="269"/>
      <c r="K39" s="269"/>
      <c r="L39" s="269"/>
      <c r="M39" s="269"/>
    </row>
    <row r="40" spans="3:13" s="26" customFormat="1" ht="11.25">
      <c r="C40" s="269"/>
      <c r="D40" s="269"/>
      <c r="E40" s="269"/>
      <c r="F40" s="269"/>
      <c r="G40" s="269"/>
      <c r="H40" s="269"/>
      <c r="I40" s="269"/>
      <c r="J40" s="269"/>
      <c r="K40" s="269"/>
      <c r="L40" s="269"/>
      <c r="M40" s="269"/>
    </row>
    <row r="41" spans="3:13" s="26" customFormat="1" ht="11.25">
      <c r="C41" s="269"/>
      <c r="D41" s="269"/>
      <c r="E41" s="269"/>
      <c r="F41" s="269"/>
      <c r="G41" s="269"/>
      <c r="H41" s="269"/>
      <c r="I41" s="269"/>
      <c r="J41" s="269"/>
      <c r="K41" s="269"/>
      <c r="L41" s="269"/>
      <c r="M41" s="269"/>
    </row>
    <row r="42" spans="3:13" s="26" customFormat="1" ht="11.25">
      <c r="C42" s="269"/>
      <c r="D42" s="269"/>
      <c r="E42" s="269"/>
      <c r="F42" s="269"/>
      <c r="G42" s="269"/>
      <c r="H42" s="269"/>
      <c r="I42" s="269"/>
      <c r="J42" s="269"/>
      <c r="K42" s="269"/>
      <c r="L42" s="269"/>
      <c r="M42" s="269"/>
    </row>
    <row r="43" spans="3:13" s="26" customFormat="1" ht="11.25">
      <c r="C43" s="269"/>
      <c r="D43" s="269"/>
      <c r="E43" s="269"/>
      <c r="F43" s="269"/>
      <c r="G43" s="269"/>
      <c r="H43" s="269"/>
      <c r="I43" s="269"/>
      <c r="J43" s="269"/>
      <c r="K43" s="269"/>
      <c r="L43" s="269"/>
      <c r="M43" s="269"/>
    </row>
    <row r="44" spans="3:13" s="26" customFormat="1" ht="11.25">
      <c r="C44" s="269"/>
      <c r="D44" s="269"/>
      <c r="E44" s="269"/>
      <c r="F44" s="269"/>
      <c r="G44" s="269"/>
      <c r="H44" s="269"/>
      <c r="I44" s="269"/>
      <c r="J44" s="269"/>
      <c r="K44" s="269"/>
      <c r="L44" s="269"/>
      <c r="M44" s="269"/>
    </row>
    <row r="45" spans="3:13" s="26" customFormat="1" ht="11.25">
      <c r="C45" s="269"/>
      <c r="D45" s="269"/>
      <c r="E45" s="269"/>
      <c r="F45" s="269"/>
      <c r="G45" s="269"/>
      <c r="H45" s="269"/>
      <c r="I45" s="269"/>
      <c r="J45" s="269"/>
      <c r="K45" s="269"/>
      <c r="L45" s="269"/>
      <c r="M45" s="269"/>
    </row>
    <row r="46" spans="3:13" s="26" customFormat="1" ht="11.25">
      <c r="C46" s="269"/>
      <c r="D46" s="269"/>
      <c r="E46" s="269"/>
      <c r="F46" s="269"/>
      <c r="G46" s="269"/>
      <c r="H46" s="269"/>
      <c r="I46" s="269"/>
      <c r="J46" s="269"/>
      <c r="K46" s="269"/>
      <c r="L46" s="269"/>
      <c r="M46" s="269"/>
    </row>
    <row r="47" spans="3:13" s="26" customFormat="1" ht="11.25">
      <c r="C47" s="269"/>
      <c r="D47" s="269"/>
      <c r="E47" s="269"/>
      <c r="F47" s="269"/>
      <c r="G47" s="269"/>
      <c r="H47" s="269"/>
      <c r="I47" s="269"/>
      <c r="J47" s="269"/>
      <c r="K47" s="269"/>
      <c r="L47" s="269"/>
      <c r="M47" s="269"/>
    </row>
    <row r="48" spans="3:13" s="26" customFormat="1" ht="11.25">
      <c r="C48" s="269"/>
      <c r="D48" s="269"/>
      <c r="E48" s="269"/>
      <c r="F48" s="269"/>
      <c r="G48" s="269"/>
      <c r="H48" s="269"/>
      <c r="I48" s="269"/>
      <c r="J48" s="269"/>
      <c r="K48" s="269"/>
      <c r="L48" s="269"/>
      <c r="M48" s="269"/>
    </row>
    <row r="49" spans="3:13" s="26" customFormat="1" ht="11.25">
      <c r="C49" s="269"/>
      <c r="D49" s="269"/>
      <c r="E49" s="269"/>
      <c r="F49" s="269"/>
      <c r="G49" s="269"/>
      <c r="H49" s="269"/>
      <c r="I49" s="269"/>
      <c r="J49" s="269"/>
      <c r="K49" s="269"/>
      <c r="L49" s="269"/>
      <c r="M49" s="269"/>
    </row>
    <row r="50" spans="3:13" s="26" customFormat="1" ht="11.25">
      <c r="C50" s="269"/>
      <c r="D50" s="269"/>
      <c r="E50" s="269"/>
      <c r="F50" s="269"/>
      <c r="G50" s="269"/>
      <c r="H50" s="269"/>
      <c r="I50" s="269"/>
      <c r="J50" s="269"/>
      <c r="K50" s="269"/>
      <c r="L50" s="269"/>
      <c r="M50" s="269"/>
    </row>
    <row r="51" spans="3:13" s="26" customFormat="1" ht="11.25">
      <c r="C51" s="269"/>
      <c r="D51" s="269"/>
      <c r="E51" s="269"/>
      <c r="F51" s="269"/>
      <c r="G51" s="269"/>
      <c r="H51" s="269"/>
      <c r="I51" s="269"/>
      <c r="J51" s="269"/>
      <c r="K51" s="269"/>
      <c r="L51" s="269"/>
      <c r="M51" s="269"/>
    </row>
    <row r="52" spans="3:13" s="26" customFormat="1" ht="11.25">
      <c r="C52" s="269"/>
      <c r="D52" s="269"/>
      <c r="E52" s="269"/>
      <c r="F52" s="269"/>
      <c r="G52" s="269"/>
      <c r="H52" s="269"/>
      <c r="I52" s="269"/>
      <c r="J52" s="269"/>
      <c r="K52" s="269"/>
      <c r="L52" s="269"/>
      <c r="M52" s="269"/>
    </row>
    <row r="53" spans="3:13" s="26" customFormat="1" ht="11.25">
      <c r="C53" s="269"/>
      <c r="D53" s="269"/>
      <c r="E53" s="269"/>
      <c r="F53" s="269"/>
      <c r="G53" s="269"/>
      <c r="H53" s="269"/>
      <c r="I53" s="269"/>
      <c r="J53" s="269"/>
      <c r="K53" s="269"/>
      <c r="L53" s="269"/>
      <c r="M53" s="269"/>
    </row>
    <row r="54" spans="3:13" s="26" customFormat="1" ht="11.25">
      <c r="C54" s="269"/>
      <c r="D54" s="269"/>
      <c r="E54" s="269"/>
      <c r="F54" s="269"/>
      <c r="G54" s="269"/>
      <c r="H54" s="269"/>
      <c r="I54" s="269"/>
      <c r="J54" s="269"/>
      <c r="K54" s="269"/>
      <c r="L54" s="269"/>
      <c r="M54" s="269"/>
    </row>
    <row r="55" spans="3:13" s="26" customFormat="1" ht="11.25">
      <c r="C55" s="269"/>
      <c r="D55" s="269"/>
      <c r="E55" s="269"/>
      <c r="F55" s="269"/>
      <c r="G55" s="269"/>
      <c r="H55" s="269"/>
      <c r="I55" s="269"/>
      <c r="J55" s="269"/>
      <c r="K55" s="269"/>
      <c r="L55" s="269"/>
      <c r="M55" s="269"/>
    </row>
    <row r="56" spans="3:13" s="26" customFormat="1" ht="11.25">
      <c r="C56" s="269"/>
      <c r="D56" s="269"/>
      <c r="E56" s="269"/>
      <c r="F56" s="269"/>
      <c r="G56" s="269"/>
      <c r="H56" s="269"/>
      <c r="I56" s="269"/>
      <c r="J56" s="269"/>
      <c r="K56" s="269"/>
      <c r="L56" s="269"/>
      <c r="M56" s="269"/>
    </row>
    <row r="57" spans="3:13" s="26" customFormat="1" ht="11.25">
      <c r="C57" s="269"/>
      <c r="D57" s="269"/>
      <c r="E57" s="269"/>
      <c r="F57" s="269"/>
      <c r="G57" s="269"/>
      <c r="H57" s="269"/>
      <c r="I57" s="269"/>
      <c r="J57" s="269"/>
      <c r="K57" s="269"/>
      <c r="L57" s="269"/>
      <c r="M57" s="269"/>
    </row>
    <row r="58" spans="3:13" s="26" customFormat="1" ht="11.25">
      <c r="C58" s="269"/>
      <c r="D58" s="269"/>
      <c r="E58" s="269"/>
      <c r="F58" s="269"/>
      <c r="G58" s="269"/>
      <c r="H58" s="269"/>
      <c r="I58" s="269"/>
      <c r="J58" s="269"/>
      <c r="K58" s="269"/>
      <c r="L58" s="269"/>
      <c r="M58" s="269"/>
    </row>
    <row r="59" spans="3:13" s="26" customFormat="1" ht="11.25">
      <c r="C59" s="269"/>
      <c r="D59" s="269"/>
      <c r="E59" s="269"/>
      <c r="F59" s="269"/>
      <c r="G59" s="269"/>
      <c r="H59" s="269"/>
      <c r="I59" s="269"/>
      <c r="J59" s="269"/>
      <c r="K59" s="269"/>
      <c r="L59" s="269"/>
      <c r="M59" s="269"/>
    </row>
    <row r="60" spans="3:13" s="26" customFormat="1" ht="11.25">
      <c r="C60" s="269"/>
      <c r="D60" s="269"/>
      <c r="E60" s="269"/>
      <c r="F60" s="269"/>
      <c r="G60" s="269"/>
      <c r="H60" s="269"/>
      <c r="I60" s="269"/>
      <c r="J60" s="269"/>
      <c r="K60" s="269"/>
      <c r="L60" s="269"/>
      <c r="M60" s="269"/>
    </row>
    <row r="61" spans="3:13" s="26" customFormat="1" ht="11.25">
      <c r="C61" s="269"/>
      <c r="D61" s="269"/>
      <c r="E61" s="269"/>
      <c r="F61" s="269"/>
      <c r="G61" s="269"/>
      <c r="H61" s="269"/>
      <c r="I61" s="269"/>
      <c r="J61" s="269"/>
      <c r="K61" s="269"/>
      <c r="L61" s="269"/>
      <c r="M61" s="269"/>
    </row>
    <row r="62" spans="3:13" s="26" customFormat="1" ht="11.25">
      <c r="C62" s="269"/>
      <c r="D62" s="269"/>
      <c r="E62" s="269"/>
      <c r="F62" s="269"/>
      <c r="G62" s="269"/>
      <c r="H62" s="269"/>
      <c r="I62" s="269"/>
      <c r="J62" s="269"/>
      <c r="K62" s="269"/>
      <c r="L62" s="269"/>
      <c r="M62" s="269"/>
    </row>
    <row r="63" spans="3:13" s="26" customFormat="1" ht="11.25">
      <c r="C63" s="269"/>
      <c r="D63" s="269"/>
      <c r="E63" s="269"/>
      <c r="F63" s="269"/>
      <c r="G63" s="269"/>
      <c r="H63" s="269"/>
      <c r="I63" s="269"/>
      <c r="J63" s="269"/>
      <c r="K63" s="269"/>
      <c r="L63" s="269"/>
      <c r="M63" s="269"/>
    </row>
    <row r="64" spans="3:13" s="26" customFormat="1" ht="11.25">
      <c r="C64" s="269"/>
      <c r="D64" s="269"/>
      <c r="E64" s="269"/>
      <c r="F64" s="269"/>
      <c r="G64" s="269"/>
      <c r="H64" s="269"/>
      <c r="I64" s="269"/>
      <c r="J64" s="269"/>
      <c r="K64" s="269"/>
      <c r="L64" s="269"/>
      <c r="M64" s="269"/>
    </row>
    <row r="65" spans="3:13" s="26" customFormat="1" ht="11.25">
      <c r="C65" s="269"/>
      <c r="D65" s="269"/>
      <c r="E65" s="269"/>
      <c r="F65" s="269"/>
      <c r="G65" s="269"/>
      <c r="H65" s="269"/>
      <c r="I65" s="269"/>
      <c r="J65" s="269"/>
      <c r="K65" s="269"/>
      <c r="L65" s="269"/>
      <c r="M65" s="269"/>
    </row>
    <row r="66" spans="3:13" s="26" customFormat="1" ht="11.25">
      <c r="C66" s="269"/>
      <c r="D66" s="269"/>
      <c r="E66" s="269"/>
      <c r="F66" s="269"/>
      <c r="G66" s="269"/>
      <c r="H66" s="269"/>
      <c r="I66" s="269"/>
      <c r="J66" s="269"/>
      <c r="K66" s="269"/>
      <c r="L66" s="269"/>
      <c r="M66" s="269"/>
    </row>
    <row r="67" spans="3:13" s="26" customFormat="1" ht="11.25">
      <c r="C67" s="269"/>
      <c r="D67" s="269"/>
      <c r="E67" s="269"/>
      <c r="F67" s="269"/>
      <c r="G67" s="269"/>
      <c r="H67" s="269"/>
      <c r="I67" s="269"/>
      <c r="J67" s="269"/>
      <c r="K67" s="269"/>
      <c r="L67" s="269"/>
      <c r="M67" s="269"/>
    </row>
    <row r="68" spans="3:13" s="26" customFormat="1" ht="11.25">
      <c r="C68" s="269"/>
      <c r="D68" s="269"/>
      <c r="E68" s="269"/>
      <c r="F68" s="269"/>
      <c r="G68" s="269"/>
      <c r="H68" s="269"/>
      <c r="I68" s="269"/>
      <c r="J68" s="269"/>
      <c r="K68" s="269"/>
      <c r="L68" s="269"/>
      <c r="M68" s="269"/>
    </row>
    <row r="69" spans="3:13" s="26" customFormat="1" ht="11.25">
      <c r="C69" s="269"/>
      <c r="D69" s="269"/>
      <c r="E69" s="269"/>
      <c r="F69" s="269"/>
      <c r="G69" s="269"/>
      <c r="H69" s="269"/>
      <c r="I69" s="269"/>
      <c r="J69" s="269"/>
      <c r="K69" s="269"/>
      <c r="L69" s="269"/>
      <c r="M69" s="269"/>
    </row>
    <row r="70" spans="3:13" s="26" customFormat="1" ht="11.25">
      <c r="C70" s="269"/>
      <c r="D70" s="269"/>
      <c r="E70" s="269"/>
      <c r="F70" s="269"/>
      <c r="G70" s="269"/>
      <c r="H70" s="269"/>
      <c r="I70" s="269"/>
      <c r="J70" s="269"/>
      <c r="K70" s="269"/>
      <c r="L70" s="269"/>
      <c r="M70" s="269"/>
    </row>
    <row r="71" spans="3:13" s="26" customFormat="1" ht="11.25">
      <c r="C71" s="269"/>
      <c r="D71" s="269"/>
      <c r="E71" s="269"/>
      <c r="F71" s="269"/>
      <c r="G71" s="269"/>
      <c r="H71" s="269"/>
      <c r="I71" s="269"/>
      <c r="J71" s="269"/>
      <c r="K71" s="269"/>
      <c r="L71" s="269"/>
      <c r="M71" s="269"/>
    </row>
    <row r="72" spans="3:13" s="26" customFormat="1" ht="11.25">
      <c r="C72" s="269"/>
      <c r="D72" s="269"/>
      <c r="E72" s="269"/>
      <c r="F72" s="269"/>
      <c r="G72" s="269"/>
      <c r="H72" s="269"/>
      <c r="I72" s="269"/>
      <c r="J72" s="269"/>
      <c r="K72" s="269"/>
      <c r="L72" s="269"/>
      <c r="M72" s="269"/>
    </row>
    <row r="73" spans="3:13" s="26" customFormat="1" ht="11.25">
      <c r="C73" s="269"/>
      <c r="D73" s="269"/>
      <c r="E73" s="269"/>
      <c r="F73" s="269"/>
      <c r="G73" s="269"/>
      <c r="H73" s="269"/>
      <c r="I73" s="269"/>
      <c r="J73" s="269"/>
      <c r="K73" s="269"/>
      <c r="L73" s="269"/>
      <c r="M73" s="269"/>
    </row>
    <row r="74" spans="3:13" s="26" customFormat="1" ht="11.25">
      <c r="C74" s="269"/>
      <c r="D74" s="269"/>
      <c r="E74" s="269"/>
      <c r="F74" s="269"/>
      <c r="G74" s="269"/>
      <c r="H74" s="269"/>
      <c r="I74" s="269"/>
      <c r="J74" s="269"/>
      <c r="K74" s="269"/>
      <c r="L74" s="269"/>
      <c r="M74" s="269"/>
    </row>
    <row r="75" spans="3:13" s="26" customFormat="1" ht="11.25">
      <c r="C75" s="269"/>
      <c r="D75" s="269"/>
      <c r="E75" s="269"/>
      <c r="F75" s="269"/>
      <c r="G75" s="269"/>
      <c r="H75" s="269"/>
      <c r="I75" s="269"/>
      <c r="J75" s="269"/>
      <c r="K75" s="269"/>
      <c r="L75" s="269"/>
      <c r="M75" s="269"/>
    </row>
    <row r="76" spans="3:13" s="26" customFormat="1" ht="11.25">
      <c r="C76" s="269"/>
      <c r="D76" s="269"/>
      <c r="E76" s="269"/>
      <c r="F76" s="269"/>
      <c r="G76" s="269"/>
      <c r="H76" s="269"/>
      <c r="I76" s="269"/>
      <c r="J76" s="269"/>
      <c r="K76" s="269"/>
      <c r="L76" s="269"/>
      <c r="M76" s="269"/>
    </row>
    <row r="77" spans="3:13" s="26" customFormat="1" ht="11.25">
      <c r="C77" s="269"/>
      <c r="D77" s="269"/>
      <c r="E77" s="269"/>
      <c r="F77" s="269"/>
      <c r="G77" s="269"/>
      <c r="H77" s="269"/>
      <c r="I77" s="269"/>
      <c r="J77" s="269"/>
      <c r="K77" s="269"/>
      <c r="L77" s="269"/>
      <c r="M77" s="269"/>
    </row>
    <row r="78" spans="3:13" s="26" customFormat="1" ht="11.25">
      <c r="C78" s="269"/>
      <c r="D78" s="269"/>
      <c r="E78" s="269"/>
      <c r="F78" s="269"/>
      <c r="G78" s="269"/>
      <c r="H78" s="269"/>
      <c r="I78" s="269"/>
      <c r="J78" s="269"/>
      <c r="K78" s="269"/>
      <c r="L78" s="269"/>
      <c r="M78" s="269"/>
    </row>
    <row r="79" spans="3:13" s="26" customFormat="1" ht="11.25">
      <c r="C79" s="269"/>
      <c r="D79" s="269"/>
      <c r="E79" s="269"/>
      <c r="F79" s="269"/>
      <c r="G79" s="269"/>
      <c r="H79" s="269"/>
      <c r="I79" s="269"/>
      <c r="J79" s="269"/>
      <c r="K79" s="269"/>
      <c r="L79" s="269"/>
      <c r="M79" s="269"/>
    </row>
    <row r="80" spans="3:13" s="26" customFormat="1" ht="11.25">
      <c r="C80" s="269"/>
      <c r="D80" s="269"/>
      <c r="E80" s="269"/>
      <c r="F80" s="269"/>
      <c r="G80" s="269"/>
      <c r="H80" s="269"/>
      <c r="I80" s="269"/>
      <c r="J80" s="269"/>
      <c r="K80" s="269"/>
      <c r="L80" s="269"/>
      <c r="M80" s="269"/>
    </row>
    <row r="81" spans="3:13" s="26" customFormat="1" ht="11.25">
      <c r="C81" s="269"/>
      <c r="D81" s="269"/>
      <c r="E81" s="269"/>
      <c r="F81" s="269"/>
      <c r="G81" s="269"/>
      <c r="H81" s="269"/>
      <c r="I81" s="269"/>
      <c r="J81" s="269"/>
      <c r="K81" s="269"/>
      <c r="L81" s="269"/>
      <c r="M81" s="269"/>
    </row>
    <row r="82" spans="3:13" s="26" customFormat="1" ht="11.25">
      <c r="C82" s="269"/>
      <c r="D82" s="269"/>
      <c r="E82" s="269"/>
      <c r="F82" s="269"/>
      <c r="G82" s="269"/>
      <c r="H82" s="269"/>
      <c r="I82" s="269"/>
      <c r="J82" s="269"/>
      <c r="K82" s="269"/>
      <c r="L82" s="269"/>
      <c r="M82" s="269"/>
    </row>
    <row r="83" spans="3:13" s="26" customFormat="1" ht="11.25">
      <c r="C83" s="269"/>
      <c r="D83" s="269"/>
      <c r="E83" s="269"/>
      <c r="F83" s="269"/>
      <c r="G83" s="269"/>
      <c r="H83" s="269"/>
      <c r="I83" s="269"/>
      <c r="J83" s="269"/>
      <c r="K83" s="269"/>
      <c r="L83" s="269"/>
      <c r="M83" s="269"/>
    </row>
    <row r="84" spans="3:13" s="26" customFormat="1" ht="11.25">
      <c r="C84" s="269"/>
      <c r="D84" s="269"/>
      <c r="E84" s="269"/>
      <c r="F84" s="269"/>
      <c r="G84" s="269"/>
      <c r="H84" s="269"/>
      <c r="I84" s="269"/>
      <c r="J84" s="269"/>
      <c r="K84" s="269"/>
      <c r="L84" s="269"/>
      <c r="M84" s="269"/>
    </row>
    <row r="85" spans="3:13" s="26" customFormat="1" ht="11.25">
      <c r="C85" s="269"/>
      <c r="D85" s="269"/>
      <c r="E85" s="269"/>
      <c r="F85" s="269"/>
      <c r="G85" s="269"/>
      <c r="H85" s="269"/>
      <c r="I85" s="269"/>
      <c r="J85" s="269"/>
      <c r="K85" s="269"/>
      <c r="L85" s="269"/>
      <c r="M85" s="269"/>
    </row>
    <row r="86" spans="3:13" s="26" customFormat="1" ht="11.25">
      <c r="C86" s="269"/>
      <c r="D86" s="269"/>
      <c r="E86" s="269"/>
      <c r="F86" s="269"/>
      <c r="G86" s="269"/>
      <c r="H86" s="269"/>
      <c r="I86" s="269"/>
      <c r="J86" s="269"/>
      <c r="K86" s="269"/>
      <c r="L86" s="269"/>
      <c r="M86" s="269"/>
    </row>
    <row r="87" spans="3:13" s="26" customFormat="1" ht="11.25">
      <c r="C87" s="269"/>
      <c r="D87" s="269"/>
      <c r="E87" s="269"/>
      <c r="F87" s="269"/>
      <c r="G87" s="269"/>
      <c r="H87" s="269"/>
      <c r="I87" s="269"/>
      <c r="J87" s="269"/>
      <c r="K87" s="269"/>
      <c r="L87" s="269"/>
      <c r="M87" s="269"/>
    </row>
    <row r="88" spans="3:13" s="26" customFormat="1" ht="11.25">
      <c r="C88" s="269"/>
      <c r="D88" s="269"/>
      <c r="E88" s="269"/>
      <c r="F88" s="269"/>
      <c r="G88" s="269"/>
      <c r="H88" s="269"/>
      <c r="I88" s="269"/>
      <c r="J88" s="269"/>
      <c r="K88" s="269"/>
      <c r="L88" s="269"/>
      <c r="M88" s="269"/>
    </row>
    <row r="89" spans="3:13" s="26" customFormat="1" ht="11.25">
      <c r="C89" s="269"/>
      <c r="D89" s="269"/>
      <c r="E89" s="269"/>
      <c r="F89" s="269"/>
      <c r="G89" s="269"/>
      <c r="H89" s="269"/>
      <c r="I89" s="269"/>
      <c r="J89" s="269"/>
      <c r="K89" s="269"/>
      <c r="L89" s="269"/>
      <c r="M89" s="269"/>
    </row>
    <row r="90" spans="3:13" ht="11.25">
      <c r="C90" s="261"/>
      <c r="D90" s="261"/>
      <c r="E90" s="261"/>
      <c r="F90" s="261"/>
      <c r="G90" s="261"/>
      <c r="H90" s="261"/>
      <c r="I90" s="261"/>
      <c r="J90" s="261"/>
      <c r="K90" s="261"/>
      <c r="L90" s="261"/>
      <c r="M90" s="261"/>
    </row>
    <row r="91" spans="3:13" ht="11.25">
      <c r="C91" s="261"/>
      <c r="D91" s="261"/>
      <c r="E91" s="261"/>
      <c r="F91" s="261"/>
      <c r="G91" s="261"/>
      <c r="H91" s="261"/>
      <c r="I91" s="261"/>
      <c r="J91" s="261"/>
      <c r="K91" s="261"/>
      <c r="L91" s="261"/>
      <c r="M91" s="261"/>
    </row>
    <row r="92" spans="3:13" ht="11.25">
      <c r="C92" s="261"/>
      <c r="D92" s="261"/>
      <c r="E92" s="261"/>
      <c r="F92" s="261"/>
      <c r="G92" s="261"/>
      <c r="H92" s="261"/>
      <c r="I92" s="261"/>
      <c r="J92" s="261"/>
      <c r="K92" s="261"/>
      <c r="L92" s="261"/>
      <c r="M92" s="261"/>
    </row>
    <row r="93" spans="3:13" ht="11.25">
      <c r="C93" s="261"/>
      <c r="D93" s="261"/>
      <c r="E93" s="261"/>
      <c r="F93" s="261"/>
      <c r="G93" s="261"/>
      <c r="H93" s="261"/>
      <c r="I93" s="261"/>
      <c r="J93" s="261"/>
      <c r="K93" s="261"/>
      <c r="L93" s="261"/>
      <c r="M93" s="261"/>
    </row>
    <row r="94" spans="3:13" ht="11.25">
      <c r="C94" s="261"/>
      <c r="D94" s="261"/>
      <c r="E94" s="261"/>
      <c r="F94" s="261"/>
      <c r="G94" s="261"/>
      <c r="H94" s="261"/>
      <c r="I94" s="261"/>
      <c r="J94" s="261"/>
      <c r="K94" s="261"/>
      <c r="L94" s="261"/>
      <c r="M94" s="261"/>
    </row>
    <row r="95" spans="3:13" ht="11.25">
      <c r="C95" s="261"/>
      <c r="D95" s="261"/>
      <c r="E95" s="261"/>
      <c r="F95" s="261"/>
      <c r="G95" s="261"/>
      <c r="H95" s="261"/>
      <c r="I95" s="261"/>
      <c r="J95" s="261"/>
      <c r="K95" s="261"/>
      <c r="L95" s="261"/>
      <c r="M95" s="261"/>
    </row>
    <row r="96" spans="3:13" ht="11.25">
      <c r="C96" s="261"/>
      <c r="D96" s="261"/>
      <c r="E96" s="261"/>
      <c r="F96" s="261"/>
      <c r="G96" s="261"/>
      <c r="H96" s="261"/>
      <c r="I96" s="261"/>
      <c r="J96" s="261"/>
      <c r="K96" s="261"/>
      <c r="L96" s="261"/>
      <c r="M96" s="261"/>
    </row>
    <row r="97" spans="3:13" ht="11.25">
      <c r="C97" s="261"/>
      <c r="D97" s="261"/>
      <c r="E97" s="261"/>
      <c r="F97" s="261"/>
      <c r="G97" s="261"/>
      <c r="H97" s="261"/>
      <c r="I97" s="261"/>
      <c r="J97" s="261"/>
      <c r="K97" s="261"/>
      <c r="L97" s="261"/>
      <c r="M97" s="261"/>
    </row>
    <row r="98" spans="3:13" ht="11.25">
      <c r="C98" s="261"/>
      <c r="D98" s="261"/>
      <c r="E98" s="261"/>
      <c r="F98" s="261"/>
      <c r="G98" s="261"/>
      <c r="H98" s="261"/>
      <c r="I98" s="261"/>
      <c r="J98" s="261"/>
      <c r="K98" s="261"/>
      <c r="L98" s="261"/>
      <c r="M98" s="261"/>
    </row>
    <row r="99" spans="3:13" ht="11.25">
      <c r="C99" s="261"/>
      <c r="D99" s="261"/>
      <c r="E99" s="261"/>
      <c r="F99" s="261"/>
      <c r="G99" s="261"/>
      <c r="H99" s="261"/>
      <c r="I99" s="261"/>
      <c r="J99" s="261"/>
      <c r="K99" s="261"/>
      <c r="L99" s="261"/>
      <c r="M99" s="261"/>
    </row>
    <row r="100" spans="3:13" ht="11.25">
      <c r="C100" s="261"/>
      <c r="D100" s="261"/>
      <c r="E100" s="261"/>
      <c r="F100" s="261"/>
      <c r="G100" s="261"/>
      <c r="H100" s="261"/>
      <c r="I100" s="261"/>
      <c r="J100" s="261"/>
      <c r="K100" s="261"/>
      <c r="L100" s="261"/>
      <c r="M100" s="261"/>
    </row>
    <row r="101" spans="3:13" ht="11.25">
      <c r="C101" s="261"/>
      <c r="D101" s="261"/>
      <c r="E101" s="261"/>
      <c r="F101" s="261"/>
      <c r="G101" s="261"/>
      <c r="H101" s="261"/>
      <c r="I101" s="261"/>
      <c r="J101" s="261"/>
      <c r="K101" s="261"/>
      <c r="L101" s="261"/>
      <c r="M101" s="261"/>
    </row>
    <row r="102" spans="3:13" ht="11.25">
      <c r="C102" s="261"/>
      <c r="D102" s="261"/>
      <c r="E102" s="261"/>
      <c r="F102" s="261"/>
      <c r="G102" s="261"/>
      <c r="H102" s="261"/>
      <c r="I102" s="261"/>
      <c r="J102" s="261"/>
      <c r="K102" s="261"/>
      <c r="L102" s="261"/>
      <c r="M102" s="261"/>
    </row>
    <row r="103" spans="3:13" ht="11.25">
      <c r="C103" s="261"/>
      <c r="D103" s="261"/>
      <c r="E103" s="261"/>
      <c r="F103" s="261"/>
      <c r="G103" s="261"/>
      <c r="H103" s="261"/>
      <c r="I103" s="261"/>
      <c r="J103" s="261"/>
      <c r="K103" s="261"/>
      <c r="L103" s="261"/>
      <c r="M103" s="261"/>
    </row>
    <row r="104" spans="3:13" ht="11.25">
      <c r="C104" s="261"/>
      <c r="D104" s="261"/>
      <c r="E104" s="261"/>
      <c r="F104" s="261"/>
      <c r="G104" s="261"/>
      <c r="H104" s="261"/>
      <c r="I104" s="261"/>
      <c r="J104" s="261"/>
      <c r="K104" s="261"/>
      <c r="L104" s="261"/>
      <c r="M104" s="261"/>
    </row>
    <row r="105" spans="3:13" ht="11.25">
      <c r="C105" s="261"/>
      <c r="D105" s="261"/>
      <c r="E105" s="261"/>
      <c r="F105" s="261"/>
      <c r="G105" s="261"/>
      <c r="H105" s="261"/>
      <c r="I105" s="261"/>
      <c r="J105" s="261"/>
      <c r="K105" s="261"/>
      <c r="L105" s="261"/>
      <c r="M105" s="261"/>
    </row>
    <row r="106" spans="3:13" ht="11.25">
      <c r="C106" s="261"/>
      <c r="D106" s="261"/>
      <c r="E106" s="261"/>
      <c r="F106" s="261"/>
      <c r="G106" s="261"/>
      <c r="H106" s="261"/>
      <c r="I106" s="261"/>
      <c r="J106" s="261"/>
      <c r="K106" s="261"/>
      <c r="L106" s="261"/>
      <c r="M106" s="261"/>
    </row>
    <row r="107" spans="3:13" ht="11.25">
      <c r="C107" s="261"/>
      <c r="D107" s="261"/>
      <c r="E107" s="261"/>
      <c r="F107" s="261"/>
      <c r="G107" s="261"/>
      <c r="H107" s="261"/>
      <c r="I107" s="261"/>
      <c r="J107" s="261"/>
      <c r="K107" s="261"/>
      <c r="L107" s="261"/>
      <c r="M107" s="261"/>
    </row>
    <row r="108" spans="3:13" ht="11.25">
      <c r="C108" s="261"/>
      <c r="D108" s="261"/>
      <c r="E108" s="261"/>
      <c r="F108" s="261"/>
      <c r="G108" s="261"/>
      <c r="H108" s="261"/>
      <c r="I108" s="261"/>
      <c r="J108" s="261"/>
      <c r="K108" s="261"/>
      <c r="L108" s="261"/>
      <c r="M108" s="261"/>
    </row>
    <row r="109" spans="3:13" ht="11.25">
      <c r="C109" s="261"/>
      <c r="D109" s="261"/>
      <c r="E109" s="261"/>
      <c r="F109" s="261"/>
      <c r="G109" s="261"/>
      <c r="H109" s="261"/>
      <c r="I109" s="261"/>
      <c r="J109" s="261"/>
      <c r="K109" s="261"/>
      <c r="L109" s="261"/>
      <c r="M109" s="261"/>
    </row>
    <row r="110" spans="3:13" ht="11.25">
      <c r="C110" s="261"/>
      <c r="D110" s="261"/>
      <c r="E110" s="261"/>
      <c r="F110" s="261"/>
      <c r="G110" s="261"/>
      <c r="H110" s="261"/>
      <c r="I110" s="261"/>
      <c r="J110" s="261"/>
      <c r="K110" s="261"/>
      <c r="L110" s="261"/>
      <c r="M110" s="261"/>
    </row>
    <row r="111" spans="3:13" ht="11.25">
      <c r="C111" s="261"/>
      <c r="D111" s="261"/>
      <c r="E111" s="261"/>
      <c r="F111" s="261"/>
      <c r="G111" s="261"/>
      <c r="H111" s="261"/>
      <c r="I111" s="261"/>
      <c r="J111" s="261"/>
      <c r="K111" s="261"/>
      <c r="L111" s="261"/>
      <c r="M111" s="261"/>
    </row>
    <row r="112" spans="3:13" ht="11.25">
      <c r="C112" s="261"/>
      <c r="D112" s="261"/>
      <c r="E112" s="261"/>
      <c r="F112" s="261"/>
      <c r="G112" s="261"/>
      <c r="H112" s="261"/>
      <c r="I112" s="261"/>
      <c r="J112" s="261"/>
      <c r="K112" s="261"/>
      <c r="L112" s="261"/>
      <c r="M112" s="261"/>
    </row>
    <row r="113" spans="3:13" ht="11.25">
      <c r="C113" s="261"/>
      <c r="D113" s="261"/>
      <c r="E113" s="261"/>
      <c r="F113" s="261"/>
      <c r="G113" s="261"/>
      <c r="H113" s="261"/>
      <c r="I113" s="261"/>
      <c r="J113" s="261"/>
      <c r="K113" s="261"/>
      <c r="L113" s="261"/>
      <c r="M113" s="261"/>
    </row>
    <row r="114" spans="3:13" ht="11.25">
      <c r="C114" s="261"/>
      <c r="D114" s="261"/>
      <c r="E114" s="261"/>
      <c r="F114" s="261"/>
      <c r="G114" s="261"/>
      <c r="H114" s="261"/>
      <c r="I114" s="261"/>
      <c r="J114" s="261"/>
      <c r="K114" s="261"/>
      <c r="L114" s="261"/>
      <c r="M114" s="261"/>
    </row>
    <row r="115" spans="3:13" ht="11.25">
      <c r="C115" s="261"/>
      <c r="D115" s="261"/>
      <c r="E115" s="261"/>
      <c r="F115" s="261"/>
      <c r="G115" s="261"/>
      <c r="H115" s="261"/>
      <c r="I115" s="261"/>
      <c r="J115" s="261"/>
      <c r="K115" s="261"/>
      <c r="L115" s="261"/>
      <c r="M115" s="261"/>
    </row>
    <row r="116" spans="3:13" ht="11.25">
      <c r="C116" s="261"/>
      <c r="D116" s="261"/>
      <c r="E116" s="261"/>
      <c r="F116" s="261"/>
      <c r="G116" s="261"/>
      <c r="H116" s="261"/>
      <c r="I116" s="261"/>
      <c r="J116" s="261"/>
      <c r="K116" s="261"/>
      <c r="L116" s="261"/>
      <c r="M116" s="261"/>
    </row>
    <row r="117" spans="3:13" ht="11.25">
      <c r="C117" s="261"/>
      <c r="D117" s="261"/>
      <c r="E117" s="261"/>
      <c r="F117" s="261"/>
      <c r="G117" s="261"/>
      <c r="H117" s="261"/>
      <c r="I117" s="261"/>
      <c r="J117" s="261"/>
      <c r="K117" s="261"/>
      <c r="L117" s="261"/>
      <c r="M117" s="261"/>
    </row>
    <row r="118" spans="3:13" ht="11.25">
      <c r="C118" s="261"/>
      <c r="D118" s="261"/>
      <c r="E118" s="261"/>
      <c r="F118" s="261"/>
      <c r="G118" s="261"/>
      <c r="H118" s="261"/>
      <c r="I118" s="261"/>
      <c r="J118" s="261"/>
      <c r="K118" s="261"/>
      <c r="L118" s="261"/>
      <c r="M118" s="261"/>
    </row>
    <row r="119" spans="3:13" ht="11.25">
      <c r="C119" s="261"/>
      <c r="D119" s="261"/>
      <c r="E119" s="261"/>
      <c r="F119" s="261"/>
      <c r="G119" s="261"/>
      <c r="H119" s="261"/>
      <c r="I119" s="261"/>
      <c r="J119" s="261"/>
      <c r="K119" s="261"/>
      <c r="L119" s="261"/>
      <c r="M119" s="261"/>
    </row>
    <row r="120" spans="3:13" ht="11.25">
      <c r="C120" s="261"/>
      <c r="D120" s="261"/>
      <c r="E120" s="261"/>
      <c r="F120" s="261"/>
      <c r="G120" s="261"/>
      <c r="H120" s="261"/>
      <c r="I120" s="261"/>
      <c r="J120" s="261"/>
      <c r="K120" s="261"/>
      <c r="L120" s="261"/>
      <c r="M120" s="261"/>
    </row>
    <row r="121" spans="3:13" ht="11.25">
      <c r="C121" s="261"/>
      <c r="D121" s="261"/>
      <c r="E121" s="261"/>
      <c r="F121" s="261"/>
      <c r="G121" s="261"/>
      <c r="H121" s="261"/>
      <c r="I121" s="261"/>
      <c r="J121" s="261"/>
      <c r="K121" s="261"/>
      <c r="L121" s="261"/>
      <c r="M121" s="261"/>
    </row>
    <row r="122" spans="3:13" ht="11.25">
      <c r="C122" s="261"/>
      <c r="D122" s="261"/>
      <c r="E122" s="261"/>
      <c r="F122" s="261"/>
      <c r="G122" s="261"/>
      <c r="H122" s="261"/>
      <c r="I122" s="261"/>
      <c r="J122" s="261"/>
      <c r="K122" s="261"/>
      <c r="L122" s="261"/>
      <c r="M122" s="261"/>
    </row>
    <row r="123" spans="3:13" ht="11.25">
      <c r="C123" s="261"/>
      <c r="D123" s="261"/>
      <c r="E123" s="261"/>
      <c r="F123" s="261"/>
      <c r="G123" s="261"/>
      <c r="H123" s="261"/>
      <c r="I123" s="261"/>
      <c r="J123" s="261"/>
      <c r="K123" s="261"/>
      <c r="L123" s="261"/>
      <c r="M123" s="261"/>
    </row>
    <row r="124" spans="3:13" ht="11.25">
      <c r="C124" s="261"/>
      <c r="D124" s="261"/>
      <c r="E124" s="261"/>
      <c r="F124" s="261"/>
      <c r="G124" s="261"/>
      <c r="H124" s="261"/>
      <c r="I124" s="261"/>
      <c r="J124" s="261"/>
      <c r="K124" s="261"/>
      <c r="L124" s="261"/>
      <c r="M124" s="261"/>
    </row>
    <row r="125" spans="3:13" ht="11.25">
      <c r="C125" s="261"/>
      <c r="D125" s="261"/>
      <c r="E125" s="261"/>
      <c r="F125" s="261"/>
      <c r="G125" s="261"/>
      <c r="H125" s="261"/>
      <c r="I125" s="261"/>
      <c r="J125" s="261"/>
      <c r="K125" s="261"/>
      <c r="L125" s="261"/>
      <c r="M125" s="261"/>
    </row>
    <row r="126" spans="3:13" ht="11.25">
      <c r="C126" s="261"/>
      <c r="D126" s="261"/>
      <c r="E126" s="261"/>
      <c r="F126" s="261"/>
      <c r="G126" s="261"/>
      <c r="H126" s="261"/>
      <c r="I126" s="261"/>
      <c r="J126" s="261"/>
      <c r="K126" s="261"/>
      <c r="L126" s="261"/>
      <c r="M126" s="261"/>
    </row>
    <row r="127" spans="3:13" ht="11.25">
      <c r="C127" s="261"/>
      <c r="D127" s="261"/>
      <c r="E127" s="261"/>
      <c r="F127" s="261"/>
      <c r="G127" s="261"/>
      <c r="H127" s="261"/>
      <c r="I127" s="261"/>
      <c r="J127" s="261"/>
      <c r="K127" s="261"/>
      <c r="L127" s="261"/>
      <c r="M127" s="261"/>
    </row>
    <row r="128" spans="3:13" ht="11.25">
      <c r="C128" s="261"/>
      <c r="D128" s="261"/>
      <c r="E128" s="261"/>
      <c r="F128" s="261"/>
      <c r="G128" s="261"/>
      <c r="H128" s="261"/>
      <c r="I128" s="261"/>
      <c r="J128" s="261"/>
      <c r="K128" s="261"/>
      <c r="L128" s="261"/>
      <c r="M128" s="261"/>
    </row>
    <row r="129" spans="3:13" ht="11.25">
      <c r="C129" s="261"/>
      <c r="D129" s="261"/>
      <c r="E129" s="261"/>
      <c r="F129" s="261"/>
      <c r="G129" s="261"/>
      <c r="H129" s="261"/>
      <c r="I129" s="261"/>
      <c r="J129" s="261"/>
      <c r="K129" s="261"/>
      <c r="L129" s="261"/>
      <c r="M129" s="261"/>
    </row>
    <row r="130" spans="3:13" ht="11.25">
      <c r="C130" s="261"/>
      <c r="D130" s="261"/>
      <c r="E130" s="261"/>
      <c r="F130" s="261"/>
      <c r="G130" s="261"/>
      <c r="H130" s="261"/>
      <c r="I130" s="261"/>
      <c r="J130" s="261"/>
      <c r="K130" s="261"/>
      <c r="L130" s="261"/>
      <c r="M130" s="261"/>
    </row>
    <row r="131" spans="3:13" ht="11.25">
      <c r="C131" s="261"/>
      <c r="D131" s="261"/>
      <c r="E131" s="261"/>
      <c r="F131" s="261"/>
      <c r="G131" s="261"/>
      <c r="H131" s="261"/>
      <c r="I131" s="261"/>
      <c r="J131" s="261"/>
      <c r="K131" s="261"/>
      <c r="L131" s="261"/>
      <c r="M131" s="261"/>
    </row>
    <row r="132" spans="3:13" ht="11.25">
      <c r="C132" s="261"/>
      <c r="D132" s="261"/>
      <c r="E132" s="261"/>
      <c r="F132" s="261"/>
      <c r="G132" s="261"/>
      <c r="H132" s="261"/>
      <c r="I132" s="261"/>
      <c r="J132" s="261"/>
      <c r="K132" s="261"/>
      <c r="L132" s="261"/>
      <c r="M132" s="261"/>
    </row>
    <row r="133" spans="3:13" ht="11.25">
      <c r="C133" s="261"/>
      <c r="D133" s="261"/>
      <c r="E133" s="261"/>
      <c r="F133" s="261"/>
      <c r="G133" s="261"/>
      <c r="H133" s="261"/>
      <c r="I133" s="261"/>
      <c r="J133" s="261"/>
      <c r="K133" s="261"/>
      <c r="L133" s="261"/>
      <c r="M133" s="261"/>
    </row>
    <row r="134" spans="3:13" ht="11.25">
      <c r="C134" s="261"/>
      <c r="D134" s="261"/>
      <c r="E134" s="261"/>
      <c r="F134" s="261"/>
      <c r="G134" s="261"/>
      <c r="H134" s="261"/>
      <c r="I134" s="261"/>
      <c r="J134" s="261"/>
      <c r="K134" s="261"/>
      <c r="L134" s="261"/>
      <c r="M134" s="261"/>
    </row>
    <row r="135" spans="3:13" ht="11.25">
      <c r="C135" s="261"/>
      <c r="D135" s="261"/>
      <c r="E135" s="261"/>
      <c r="F135" s="261"/>
      <c r="G135" s="261"/>
      <c r="H135" s="261"/>
      <c r="I135" s="261"/>
      <c r="J135" s="261"/>
      <c r="K135" s="261"/>
      <c r="L135" s="261"/>
      <c r="M135" s="261"/>
    </row>
    <row r="136" spans="3:13" ht="11.25">
      <c r="C136" s="261"/>
      <c r="D136" s="261"/>
      <c r="E136" s="261"/>
      <c r="F136" s="261"/>
      <c r="G136" s="261"/>
      <c r="H136" s="261"/>
      <c r="I136" s="261"/>
      <c r="J136" s="261"/>
      <c r="K136" s="261"/>
      <c r="L136" s="261"/>
      <c r="M136" s="261"/>
    </row>
    <row r="137" spans="3:13" ht="11.25">
      <c r="C137" s="261"/>
      <c r="D137" s="261"/>
      <c r="E137" s="261"/>
      <c r="F137" s="261"/>
      <c r="G137" s="261"/>
      <c r="H137" s="261"/>
      <c r="I137" s="261"/>
      <c r="J137" s="261"/>
      <c r="K137" s="261"/>
      <c r="L137" s="261"/>
      <c r="M137" s="261"/>
    </row>
    <row r="138" spans="3:13" ht="11.25">
      <c r="C138" s="261"/>
      <c r="D138" s="261"/>
      <c r="E138" s="261"/>
      <c r="F138" s="261"/>
      <c r="G138" s="261"/>
      <c r="H138" s="261"/>
      <c r="I138" s="261"/>
      <c r="J138" s="261"/>
      <c r="K138" s="261"/>
      <c r="L138" s="261"/>
      <c r="M138" s="261"/>
    </row>
    <row r="139" spans="3:13" ht="11.25">
      <c r="C139" s="261"/>
      <c r="D139" s="261"/>
      <c r="E139" s="261"/>
      <c r="F139" s="261"/>
      <c r="G139" s="261"/>
      <c r="H139" s="261"/>
      <c r="I139" s="261"/>
      <c r="J139" s="261"/>
      <c r="K139" s="261"/>
      <c r="L139" s="261"/>
      <c r="M139" s="261"/>
    </row>
    <row r="140" spans="3:13" ht="11.25">
      <c r="C140" s="261"/>
      <c r="D140" s="261"/>
      <c r="E140" s="261"/>
      <c r="F140" s="261"/>
      <c r="G140" s="261"/>
      <c r="H140" s="261"/>
      <c r="I140" s="261"/>
      <c r="J140" s="261"/>
      <c r="K140" s="261"/>
      <c r="L140" s="261"/>
      <c r="M140" s="261"/>
    </row>
    <row r="141" spans="3:13" ht="11.25">
      <c r="C141" s="261"/>
      <c r="D141" s="261"/>
      <c r="E141" s="261"/>
      <c r="F141" s="261"/>
      <c r="G141" s="261"/>
      <c r="H141" s="261"/>
      <c r="I141" s="261"/>
      <c r="J141" s="261"/>
      <c r="K141" s="261"/>
      <c r="L141" s="261"/>
      <c r="M141" s="261"/>
    </row>
    <row r="142" spans="3:13" ht="11.25">
      <c r="C142" s="261"/>
      <c r="D142" s="261"/>
      <c r="E142" s="261"/>
      <c r="F142" s="261"/>
      <c r="G142" s="261"/>
      <c r="H142" s="261"/>
      <c r="I142" s="261"/>
      <c r="J142" s="261"/>
      <c r="K142" s="261"/>
      <c r="L142" s="261"/>
      <c r="M142" s="261"/>
    </row>
    <row r="143" spans="3:13" ht="11.25">
      <c r="C143" s="261"/>
      <c r="D143" s="261"/>
      <c r="E143" s="261"/>
      <c r="F143" s="261"/>
      <c r="G143" s="261"/>
      <c r="H143" s="261"/>
      <c r="I143" s="261"/>
      <c r="J143" s="261"/>
      <c r="K143" s="261"/>
      <c r="L143" s="261"/>
      <c r="M143" s="261"/>
    </row>
    <row r="144" spans="3:13" ht="11.25">
      <c r="C144" s="261"/>
      <c r="D144" s="261"/>
      <c r="E144" s="261"/>
      <c r="F144" s="261"/>
      <c r="G144" s="261"/>
      <c r="H144" s="261"/>
      <c r="I144" s="261"/>
      <c r="J144" s="261"/>
      <c r="K144" s="261"/>
      <c r="L144" s="261"/>
      <c r="M144" s="261"/>
    </row>
    <row r="145" spans="3:13" ht="11.25">
      <c r="C145" s="261"/>
      <c r="D145" s="261"/>
      <c r="E145" s="261"/>
      <c r="F145" s="261"/>
      <c r="G145" s="261"/>
      <c r="H145" s="261"/>
      <c r="I145" s="261"/>
      <c r="J145" s="261"/>
      <c r="K145" s="261"/>
      <c r="L145" s="261"/>
      <c r="M145" s="261"/>
    </row>
    <row r="146" spans="3:13" ht="11.25">
      <c r="C146" s="261"/>
      <c r="D146" s="261"/>
      <c r="E146" s="261"/>
      <c r="F146" s="261"/>
      <c r="G146" s="261"/>
      <c r="H146" s="261"/>
      <c r="I146" s="261"/>
      <c r="J146" s="261"/>
      <c r="K146" s="261"/>
      <c r="L146" s="261"/>
      <c r="M146" s="261"/>
    </row>
    <row r="147" spans="3:13" ht="11.25">
      <c r="C147" s="261"/>
      <c r="D147" s="261"/>
      <c r="E147" s="261"/>
      <c r="F147" s="261"/>
      <c r="G147" s="261"/>
      <c r="H147" s="261"/>
      <c r="I147" s="261"/>
      <c r="J147" s="261"/>
      <c r="K147" s="261"/>
      <c r="L147" s="261"/>
      <c r="M147" s="261"/>
    </row>
    <row r="148" spans="3:13" ht="11.25">
      <c r="C148" s="261"/>
      <c r="D148" s="261"/>
      <c r="E148" s="261"/>
      <c r="F148" s="261"/>
      <c r="G148" s="261"/>
      <c r="H148" s="261"/>
      <c r="I148" s="261"/>
      <c r="J148" s="261"/>
      <c r="K148" s="261"/>
      <c r="L148" s="261"/>
      <c r="M148" s="261"/>
    </row>
    <row r="149" spans="3:13" ht="11.25">
      <c r="C149" s="261"/>
      <c r="D149" s="261"/>
      <c r="E149" s="261"/>
      <c r="F149" s="261"/>
      <c r="G149" s="261"/>
      <c r="H149" s="261"/>
      <c r="I149" s="261"/>
      <c r="J149" s="261"/>
      <c r="K149" s="261"/>
      <c r="L149" s="261"/>
      <c r="M149" s="261"/>
    </row>
    <row r="150" spans="3:13" ht="11.25">
      <c r="C150" s="261"/>
      <c r="D150" s="261"/>
      <c r="E150" s="261"/>
      <c r="F150" s="261"/>
      <c r="G150" s="261"/>
      <c r="H150" s="261"/>
      <c r="I150" s="261"/>
      <c r="J150" s="261"/>
      <c r="K150" s="261"/>
      <c r="L150" s="261"/>
      <c r="M150" s="261"/>
    </row>
    <row r="151" spans="3:13" ht="11.25">
      <c r="C151" s="261"/>
      <c r="D151" s="261"/>
      <c r="E151" s="261"/>
      <c r="F151" s="261"/>
      <c r="G151" s="261"/>
      <c r="H151" s="261"/>
      <c r="I151" s="261"/>
      <c r="J151" s="261"/>
      <c r="K151" s="261"/>
      <c r="L151" s="261"/>
      <c r="M151" s="261"/>
    </row>
    <row r="152" spans="3:13" ht="11.25">
      <c r="C152" s="261"/>
      <c r="D152" s="261"/>
      <c r="E152" s="261"/>
      <c r="F152" s="261"/>
      <c r="G152" s="261"/>
      <c r="H152" s="261"/>
      <c r="I152" s="261"/>
      <c r="J152" s="261"/>
      <c r="K152" s="261"/>
      <c r="L152" s="261"/>
      <c r="M152" s="261"/>
    </row>
    <row r="153" spans="3:13" ht="11.25">
      <c r="C153" s="261"/>
      <c r="D153" s="261"/>
      <c r="E153" s="261"/>
      <c r="F153" s="261"/>
      <c r="G153" s="261"/>
      <c r="H153" s="261"/>
      <c r="I153" s="261"/>
      <c r="J153" s="261"/>
      <c r="K153" s="261"/>
      <c r="L153" s="261"/>
      <c r="M153" s="261"/>
    </row>
    <row r="154" spans="3:13" ht="11.25">
      <c r="C154" s="261"/>
      <c r="D154" s="261"/>
      <c r="E154" s="261"/>
      <c r="F154" s="261"/>
      <c r="G154" s="261"/>
      <c r="H154" s="261"/>
      <c r="I154" s="261"/>
      <c r="J154" s="261"/>
      <c r="K154" s="261"/>
      <c r="L154" s="261"/>
      <c r="M154" s="261"/>
    </row>
    <row r="155" spans="3:13" ht="11.25">
      <c r="C155" s="261"/>
      <c r="D155" s="261"/>
      <c r="E155" s="261"/>
      <c r="F155" s="261"/>
      <c r="G155" s="261"/>
      <c r="H155" s="261"/>
      <c r="I155" s="261"/>
      <c r="J155" s="261"/>
      <c r="K155" s="261"/>
      <c r="L155" s="261"/>
      <c r="M155" s="261"/>
    </row>
    <row r="156" spans="3:13" ht="11.25">
      <c r="C156" s="261"/>
      <c r="D156" s="261"/>
      <c r="E156" s="261"/>
      <c r="F156" s="261"/>
      <c r="G156" s="261"/>
      <c r="H156" s="261"/>
      <c r="I156" s="261"/>
      <c r="J156" s="261"/>
      <c r="K156" s="261"/>
      <c r="L156" s="261"/>
      <c r="M156" s="261"/>
    </row>
    <row r="157" spans="3:13" ht="11.25">
      <c r="C157" s="261"/>
      <c r="D157" s="261"/>
      <c r="E157" s="261"/>
      <c r="F157" s="261"/>
      <c r="G157" s="261"/>
      <c r="H157" s="261"/>
      <c r="I157" s="261"/>
      <c r="J157" s="261"/>
      <c r="K157" s="261"/>
      <c r="L157" s="261"/>
      <c r="M157" s="261"/>
    </row>
    <row r="158" spans="3:13" ht="11.25">
      <c r="C158" s="261"/>
      <c r="D158" s="261"/>
      <c r="E158" s="261"/>
      <c r="F158" s="261"/>
      <c r="G158" s="261"/>
      <c r="H158" s="261"/>
      <c r="I158" s="261"/>
      <c r="J158" s="261"/>
      <c r="K158" s="261"/>
      <c r="L158" s="261"/>
      <c r="M158" s="261"/>
    </row>
    <row r="159" spans="3:13" ht="11.25">
      <c r="C159" s="261"/>
      <c r="D159" s="261"/>
      <c r="E159" s="261"/>
      <c r="F159" s="261"/>
      <c r="G159" s="261"/>
      <c r="H159" s="261"/>
      <c r="I159" s="261"/>
      <c r="J159" s="261"/>
      <c r="K159" s="261"/>
      <c r="L159" s="261"/>
      <c r="M159" s="261"/>
    </row>
    <row r="160" spans="3:13" ht="11.25">
      <c r="C160" s="261"/>
      <c r="D160" s="261"/>
      <c r="E160" s="261"/>
      <c r="F160" s="261"/>
      <c r="G160" s="261"/>
      <c r="H160" s="261"/>
      <c r="I160" s="261"/>
      <c r="J160" s="261"/>
      <c r="K160" s="261"/>
      <c r="L160" s="261"/>
      <c r="M160" s="261"/>
    </row>
    <row r="161" spans="3:13" ht="11.25">
      <c r="C161" s="261"/>
      <c r="D161" s="261"/>
      <c r="E161" s="261"/>
      <c r="F161" s="261"/>
      <c r="G161" s="261"/>
      <c r="H161" s="261"/>
      <c r="I161" s="261"/>
      <c r="J161" s="261"/>
      <c r="K161" s="261"/>
      <c r="L161" s="261"/>
      <c r="M161" s="261"/>
    </row>
    <row r="162" spans="3:13" ht="11.25">
      <c r="C162" s="261"/>
      <c r="D162" s="261"/>
      <c r="E162" s="261"/>
      <c r="F162" s="261"/>
      <c r="G162" s="261"/>
      <c r="H162" s="261"/>
      <c r="I162" s="261"/>
      <c r="J162" s="261"/>
      <c r="K162" s="261"/>
      <c r="L162" s="261"/>
      <c r="M162" s="261"/>
    </row>
    <row r="163" spans="3:13" ht="11.25">
      <c r="C163" s="261"/>
      <c r="D163" s="261"/>
      <c r="E163" s="261"/>
      <c r="F163" s="261"/>
      <c r="G163" s="261"/>
      <c r="H163" s="261"/>
      <c r="I163" s="261"/>
      <c r="J163" s="261"/>
      <c r="K163" s="261"/>
      <c r="L163" s="261"/>
      <c r="M163" s="261"/>
    </row>
    <row r="164" spans="3:13" ht="11.25">
      <c r="C164" s="261"/>
      <c r="D164" s="261"/>
      <c r="E164" s="261"/>
      <c r="F164" s="261"/>
      <c r="G164" s="261"/>
      <c r="H164" s="261"/>
      <c r="I164" s="261"/>
      <c r="J164" s="261"/>
      <c r="K164" s="261"/>
      <c r="L164" s="261"/>
      <c r="M164" s="261"/>
    </row>
    <row r="165" spans="3:13" ht="11.25">
      <c r="C165" s="261"/>
      <c r="D165" s="261"/>
      <c r="E165" s="261"/>
      <c r="F165" s="261"/>
      <c r="G165" s="261"/>
      <c r="H165" s="261"/>
      <c r="I165" s="261"/>
      <c r="J165" s="261"/>
      <c r="K165" s="261"/>
      <c r="L165" s="261"/>
      <c r="M165" s="261"/>
    </row>
    <row r="166" spans="3:13" ht="11.25">
      <c r="C166" s="261"/>
      <c r="D166" s="261"/>
      <c r="E166" s="261"/>
      <c r="F166" s="261"/>
      <c r="G166" s="261"/>
      <c r="H166" s="261"/>
      <c r="I166" s="261"/>
      <c r="J166" s="261"/>
      <c r="K166" s="261"/>
      <c r="L166" s="261"/>
      <c r="M166" s="261"/>
    </row>
    <row r="167" spans="3:13" ht="11.25">
      <c r="C167" s="261"/>
      <c r="D167" s="261"/>
      <c r="E167" s="261"/>
      <c r="F167" s="261"/>
      <c r="G167" s="261"/>
      <c r="H167" s="261"/>
      <c r="I167" s="261"/>
      <c r="J167" s="261"/>
      <c r="K167" s="261"/>
      <c r="L167" s="261"/>
      <c r="M167" s="261"/>
    </row>
    <row r="168" spans="3:13" ht="11.25">
      <c r="C168" s="261"/>
      <c r="D168" s="261"/>
      <c r="E168" s="261"/>
      <c r="F168" s="261"/>
      <c r="G168" s="261"/>
      <c r="H168" s="261"/>
      <c r="I168" s="261"/>
      <c r="J168" s="261"/>
      <c r="K168" s="261"/>
      <c r="L168" s="261"/>
      <c r="M168" s="261"/>
    </row>
    <row r="169" spans="3:13" ht="11.25">
      <c r="C169" s="261"/>
      <c r="D169" s="261"/>
      <c r="E169" s="261"/>
      <c r="F169" s="261"/>
      <c r="G169" s="261"/>
      <c r="H169" s="261"/>
      <c r="I169" s="261"/>
      <c r="J169" s="261"/>
      <c r="K169" s="261"/>
      <c r="L169" s="261"/>
      <c r="M169" s="261"/>
    </row>
    <row r="170" spans="3:13" ht="11.25">
      <c r="C170" s="261"/>
      <c r="D170" s="261"/>
      <c r="E170" s="261"/>
      <c r="F170" s="261"/>
      <c r="G170" s="261"/>
      <c r="H170" s="261"/>
      <c r="I170" s="261"/>
      <c r="J170" s="261"/>
      <c r="K170" s="261"/>
      <c r="L170" s="261"/>
      <c r="M170" s="261"/>
    </row>
    <row r="171" spans="3:13" ht="11.25">
      <c r="C171" s="261"/>
      <c r="D171" s="261"/>
      <c r="E171" s="261"/>
      <c r="F171" s="261"/>
      <c r="G171" s="261"/>
      <c r="H171" s="261"/>
      <c r="I171" s="261"/>
      <c r="J171" s="261"/>
      <c r="K171" s="261"/>
      <c r="L171" s="261"/>
      <c r="M171" s="261"/>
    </row>
    <row r="172" spans="3:13" ht="11.25">
      <c r="C172" s="261"/>
      <c r="D172" s="261"/>
      <c r="E172" s="261"/>
      <c r="F172" s="261"/>
      <c r="G172" s="261"/>
      <c r="H172" s="261"/>
      <c r="I172" s="261"/>
      <c r="J172" s="261"/>
      <c r="K172" s="261"/>
      <c r="L172" s="261"/>
      <c r="M172" s="261"/>
    </row>
    <row r="173" spans="3:13" ht="11.25">
      <c r="C173" s="261"/>
      <c r="D173" s="261"/>
      <c r="E173" s="261"/>
      <c r="F173" s="261"/>
      <c r="G173" s="261"/>
      <c r="H173" s="261"/>
      <c r="I173" s="261"/>
      <c r="J173" s="261"/>
      <c r="K173" s="261"/>
      <c r="L173" s="261"/>
      <c r="M173" s="261"/>
    </row>
    <row r="174" spans="3:13" ht="11.25">
      <c r="C174" s="261"/>
      <c r="D174" s="261"/>
      <c r="E174" s="261"/>
      <c r="F174" s="261"/>
      <c r="G174" s="261"/>
      <c r="H174" s="261"/>
      <c r="I174" s="261"/>
      <c r="J174" s="261"/>
      <c r="K174" s="261"/>
      <c r="L174" s="261"/>
      <c r="M174" s="261"/>
    </row>
    <row r="175" spans="3:13" ht="11.25">
      <c r="C175" s="261"/>
      <c r="D175" s="261"/>
      <c r="E175" s="261"/>
      <c r="F175" s="261"/>
      <c r="G175" s="261"/>
      <c r="H175" s="261"/>
      <c r="I175" s="261"/>
      <c r="J175" s="261"/>
      <c r="K175" s="261"/>
      <c r="L175" s="261"/>
      <c r="M175" s="261"/>
    </row>
    <row r="176" spans="3:13" ht="11.25">
      <c r="C176" s="261"/>
      <c r="D176" s="261"/>
      <c r="E176" s="261"/>
      <c r="F176" s="261"/>
      <c r="G176" s="261"/>
      <c r="H176" s="261"/>
      <c r="I176" s="261"/>
      <c r="J176" s="261"/>
      <c r="K176" s="261"/>
      <c r="L176" s="261"/>
      <c r="M176" s="261"/>
    </row>
    <row r="177" spans="3:13" ht="11.25">
      <c r="C177" s="261"/>
      <c r="D177" s="261"/>
      <c r="E177" s="261"/>
      <c r="F177" s="261"/>
      <c r="G177" s="261"/>
      <c r="H177" s="261"/>
      <c r="I177" s="261"/>
      <c r="J177" s="261"/>
      <c r="K177" s="261"/>
      <c r="L177" s="261"/>
      <c r="M177" s="261"/>
    </row>
    <row r="178" spans="3:13" ht="11.25">
      <c r="C178" s="261"/>
      <c r="D178" s="261"/>
      <c r="E178" s="261"/>
      <c r="F178" s="261"/>
      <c r="G178" s="261"/>
      <c r="H178" s="261"/>
      <c r="I178" s="261"/>
      <c r="J178" s="261"/>
      <c r="K178" s="261"/>
      <c r="L178" s="261"/>
      <c r="M178" s="261"/>
    </row>
    <row r="179" spans="3:13" ht="11.25">
      <c r="C179" s="261"/>
      <c r="D179" s="261"/>
      <c r="E179" s="261"/>
      <c r="F179" s="261"/>
      <c r="G179" s="261"/>
      <c r="H179" s="261"/>
      <c r="I179" s="261"/>
      <c r="J179" s="261"/>
      <c r="K179" s="261"/>
      <c r="L179" s="261"/>
      <c r="M179" s="261"/>
    </row>
    <row r="180" spans="3:13" ht="11.25">
      <c r="C180" s="261"/>
      <c r="D180" s="261"/>
      <c r="E180" s="261"/>
      <c r="F180" s="261"/>
      <c r="G180" s="261"/>
      <c r="H180" s="261"/>
      <c r="I180" s="261"/>
      <c r="J180" s="261"/>
      <c r="K180" s="261"/>
      <c r="L180" s="261"/>
      <c r="M180" s="261"/>
    </row>
    <row r="181" spans="3:13" ht="11.25">
      <c r="C181" s="261"/>
      <c r="D181" s="261"/>
      <c r="E181" s="261"/>
      <c r="F181" s="261"/>
      <c r="G181" s="261"/>
      <c r="H181" s="261"/>
      <c r="I181" s="261"/>
      <c r="J181" s="261"/>
      <c r="K181" s="261"/>
      <c r="L181" s="261"/>
      <c r="M181" s="261"/>
    </row>
    <row r="182" spans="3:13" ht="11.25">
      <c r="C182" s="261"/>
      <c r="D182" s="261"/>
      <c r="E182" s="261"/>
      <c r="F182" s="261"/>
      <c r="G182" s="261"/>
      <c r="H182" s="261"/>
      <c r="I182" s="261"/>
      <c r="J182" s="261"/>
      <c r="K182" s="261"/>
      <c r="L182" s="261"/>
      <c r="M182" s="261"/>
    </row>
    <row r="183" spans="3:13" ht="11.25">
      <c r="C183" s="261"/>
      <c r="D183" s="261"/>
      <c r="E183" s="261"/>
      <c r="F183" s="261"/>
      <c r="G183" s="261"/>
      <c r="H183" s="261"/>
      <c r="I183" s="261"/>
      <c r="J183" s="261"/>
      <c r="K183" s="261"/>
      <c r="L183" s="261"/>
      <c r="M183" s="261"/>
    </row>
    <row r="184" spans="3:13" ht="11.25">
      <c r="C184" s="261"/>
      <c r="D184" s="261"/>
      <c r="E184" s="261"/>
      <c r="F184" s="261"/>
      <c r="G184" s="261"/>
      <c r="H184" s="261"/>
      <c r="I184" s="261"/>
      <c r="J184" s="261"/>
      <c r="K184" s="261"/>
      <c r="L184" s="261"/>
      <c r="M184" s="261"/>
    </row>
    <row r="185" spans="3:13" ht="11.25">
      <c r="C185" s="261"/>
      <c r="D185" s="261"/>
      <c r="E185" s="261"/>
      <c r="F185" s="261"/>
      <c r="G185" s="261"/>
      <c r="H185" s="261"/>
      <c r="I185" s="261"/>
      <c r="J185" s="261"/>
      <c r="K185" s="261"/>
      <c r="L185" s="261"/>
      <c r="M185" s="261"/>
    </row>
    <row r="186" spans="3:13" ht="11.25">
      <c r="C186" s="261"/>
      <c r="D186" s="261"/>
      <c r="E186" s="261"/>
      <c r="F186" s="261"/>
      <c r="G186" s="261"/>
      <c r="H186" s="261"/>
      <c r="I186" s="261"/>
      <c r="J186" s="261"/>
      <c r="K186" s="261"/>
      <c r="L186" s="261"/>
      <c r="M186" s="261"/>
    </row>
    <row r="187" spans="3:13" ht="11.25">
      <c r="C187" s="261"/>
      <c r="D187" s="261"/>
      <c r="E187" s="261"/>
      <c r="F187" s="261"/>
      <c r="G187" s="261"/>
      <c r="H187" s="261"/>
      <c r="I187" s="261"/>
      <c r="J187" s="261"/>
      <c r="K187" s="261"/>
      <c r="L187" s="261"/>
      <c r="M187" s="261"/>
    </row>
    <row r="188" spans="3:13" ht="11.25">
      <c r="C188" s="261"/>
      <c r="D188" s="261"/>
      <c r="E188" s="261"/>
      <c r="F188" s="261"/>
      <c r="G188" s="261"/>
      <c r="H188" s="261"/>
      <c r="I188" s="261"/>
      <c r="J188" s="261"/>
      <c r="K188" s="261"/>
      <c r="L188" s="261"/>
      <c r="M188" s="261"/>
    </row>
    <row r="189" spans="3:13" ht="11.25">
      <c r="C189" s="261"/>
      <c r="D189" s="261"/>
      <c r="E189" s="261"/>
      <c r="F189" s="261"/>
      <c r="G189" s="261"/>
      <c r="H189" s="261"/>
      <c r="I189" s="261"/>
      <c r="J189" s="261"/>
      <c r="K189" s="261"/>
      <c r="L189" s="261"/>
      <c r="M189" s="261"/>
    </row>
    <row r="190" spans="3:13" ht="11.25">
      <c r="C190" s="261"/>
      <c r="D190" s="261"/>
      <c r="E190" s="261"/>
      <c r="F190" s="261"/>
      <c r="G190" s="261"/>
      <c r="H190" s="261"/>
      <c r="I190" s="261"/>
      <c r="J190" s="261"/>
      <c r="K190" s="261"/>
      <c r="L190" s="261"/>
      <c r="M190" s="261"/>
    </row>
    <row r="191" spans="3:13" ht="11.25">
      <c r="C191" s="261"/>
      <c r="D191" s="261"/>
      <c r="E191" s="261"/>
      <c r="F191" s="261"/>
      <c r="G191" s="261"/>
      <c r="H191" s="261"/>
      <c r="I191" s="261"/>
      <c r="J191" s="261"/>
      <c r="K191" s="261"/>
      <c r="L191" s="261"/>
      <c r="M191" s="261"/>
    </row>
    <row r="192" spans="3:13" ht="11.25">
      <c r="C192" s="261"/>
      <c r="D192" s="261"/>
      <c r="E192" s="261"/>
      <c r="F192" s="261"/>
      <c r="G192" s="261"/>
      <c r="H192" s="261"/>
      <c r="I192" s="261"/>
      <c r="J192" s="261"/>
      <c r="K192" s="261"/>
      <c r="L192" s="261"/>
      <c r="M192" s="261"/>
    </row>
    <row r="193" spans="3:13" ht="11.25">
      <c r="C193" s="261"/>
      <c r="D193" s="261"/>
      <c r="E193" s="261"/>
      <c r="F193" s="261"/>
      <c r="G193" s="261"/>
      <c r="H193" s="261"/>
      <c r="I193" s="261"/>
      <c r="J193" s="261"/>
      <c r="K193" s="261"/>
      <c r="L193" s="261"/>
      <c r="M193" s="261"/>
    </row>
    <row r="194" spans="3:13" ht="11.25">
      <c r="C194" s="261"/>
      <c r="D194" s="261"/>
      <c r="E194" s="261"/>
      <c r="F194" s="261"/>
      <c r="G194" s="261"/>
      <c r="H194" s="261"/>
      <c r="I194" s="261"/>
      <c r="J194" s="261"/>
      <c r="K194" s="261"/>
      <c r="L194" s="261"/>
      <c r="M194" s="261"/>
    </row>
    <row r="195" spans="3:13" ht="11.25">
      <c r="C195" s="261"/>
      <c r="D195" s="261"/>
      <c r="E195" s="261"/>
      <c r="F195" s="261"/>
      <c r="G195" s="261"/>
      <c r="H195" s="261"/>
      <c r="I195" s="261"/>
      <c r="J195" s="261"/>
      <c r="K195" s="261"/>
      <c r="L195" s="261"/>
      <c r="M195" s="261"/>
    </row>
    <row r="196" spans="3:13" ht="11.25">
      <c r="C196" s="261"/>
      <c r="D196" s="261"/>
      <c r="E196" s="261"/>
      <c r="F196" s="261"/>
      <c r="G196" s="261"/>
      <c r="H196" s="261"/>
      <c r="I196" s="261"/>
      <c r="J196" s="261"/>
      <c r="K196" s="261"/>
      <c r="L196" s="261"/>
      <c r="M196" s="261"/>
    </row>
    <row r="197" spans="3:13" ht="11.25">
      <c r="C197" s="261"/>
      <c r="D197" s="261"/>
      <c r="E197" s="261"/>
      <c r="F197" s="261"/>
      <c r="G197" s="261"/>
      <c r="H197" s="261"/>
      <c r="I197" s="261"/>
      <c r="J197" s="261"/>
      <c r="K197" s="261"/>
      <c r="L197" s="261"/>
      <c r="M197" s="261"/>
    </row>
    <row r="198" spans="3:13" ht="11.25">
      <c r="C198" s="261"/>
      <c r="D198" s="261"/>
      <c r="E198" s="261"/>
      <c r="F198" s="261"/>
      <c r="G198" s="261"/>
      <c r="H198" s="261"/>
      <c r="I198" s="261"/>
      <c r="J198" s="261"/>
      <c r="K198" s="261"/>
      <c r="L198" s="261"/>
      <c r="M198" s="261"/>
    </row>
    <row r="199" spans="3:13" ht="11.25">
      <c r="C199" s="261"/>
      <c r="D199" s="261"/>
      <c r="E199" s="261"/>
      <c r="F199" s="261"/>
      <c r="G199" s="261"/>
      <c r="H199" s="261"/>
      <c r="I199" s="261"/>
      <c r="J199" s="261"/>
      <c r="K199" s="261"/>
      <c r="L199" s="261"/>
      <c r="M199" s="261"/>
    </row>
    <row r="200" spans="3:13" ht="11.25">
      <c r="C200" s="261"/>
      <c r="D200" s="261"/>
      <c r="E200" s="261"/>
      <c r="F200" s="261"/>
      <c r="G200" s="261"/>
      <c r="H200" s="261"/>
      <c r="I200" s="261"/>
      <c r="J200" s="261"/>
      <c r="K200" s="261"/>
      <c r="L200" s="261"/>
      <c r="M200" s="261"/>
    </row>
    <row r="201" spans="3:13" ht="11.25">
      <c r="C201" s="261"/>
      <c r="D201" s="261"/>
      <c r="E201" s="261"/>
      <c r="F201" s="261"/>
      <c r="G201" s="261"/>
      <c r="H201" s="261"/>
      <c r="I201" s="261"/>
      <c r="J201" s="261"/>
      <c r="K201" s="261"/>
      <c r="L201" s="261"/>
      <c r="M201" s="261"/>
    </row>
    <row r="202" spans="3:13" ht="11.25">
      <c r="C202" s="261"/>
      <c r="D202" s="261"/>
      <c r="E202" s="261"/>
      <c r="F202" s="261"/>
      <c r="G202" s="261"/>
      <c r="H202" s="261"/>
      <c r="I202" s="261"/>
      <c r="J202" s="261"/>
      <c r="K202" s="261"/>
      <c r="L202" s="261"/>
      <c r="M202" s="261"/>
    </row>
    <row r="203" spans="3:13" ht="11.25">
      <c r="C203" s="261"/>
      <c r="D203" s="261"/>
      <c r="E203" s="261"/>
      <c r="F203" s="261"/>
      <c r="G203" s="261"/>
      <c r="H203" s="261"/>
      <c r="I203" s="261"/>
      <c r="J203" s="261"/>
      <c r="K203" s="261"/>
      <c r="L203" s="261"/>
      <c r="M203" s="261"/>
    </row>
    <row r="204" spans="3:13" ht="11.25">
      <c r="C204" s="261"/>
      <c r="D204" s="261"/>
      <c r="E204" s="261"/>
      <c r="F204" s="261"/>
      <c r="G204" s="261"/>
      <c r="H204" s="261"/>
      <c r="I204" s="261"/>
      <c r="J204" s="261"/>
      <c r="K204" s="261"/>
      <c r="L204" s="261"/>
      <c r="M204" s="261"/>
    </row>
    <row r="205" spans="3:13" ht="11.25">
      <c r="C205" s="261"/>
      <c r="D205" s="261"/>
      <c r="E205" s="261"/>
      <c r="F205" s="261"/>
      <c r="G205" s="261"/>
      <c r="H205" s="261"/>
      <c r="I205" s="261"/>
      <c r="J205" s="261"/>
      <c r="K205" s="261"/>
      <c r="L205" s="261"/>
      <c r="M205" s="261"/>
    </row>
    <row r="206" spans="3:13" ht="11.25">
      <c r="C206" s="261"/>
      <c r="D206" s="261"/>
      <c r="E206" s="261"/>
      <c r="F206" s="261"/>
      <c r="G206" s="261"/>
      <c r="H206" s="261"/>
      <c r="I206" s="261"/>
      <c r="J206" s="261"/>
      <c r="K206" s="261"/>
      <c r="L206" s="261"/>
      <c r="M206" s="261"/>
    </row>
    <row r="207" spans="3:13" ht="11.25">
      <c r="C207" s="261"/>
      <c r="D207" s="261"/>
      <c r="E207" s="261"/>
      <c r="F207" s="261"/>
      <c r="G207" s="261"/>
      <c r="H207" s="261"/>
      <c r="I207" s="261"/>
      <c r="J207" s="261"/>
      <c r="K207" s="261"/>
      <c r="L207" s="261"/>
      <c r="M207" s="261"/>
    </row>
    <row r="208" spans="3:13" ht="11.25">
      <c r="C208" s="261"/>
      <c r="D208" s="261"/>
      <c r="E208" s="261"/>
      <c r="F208" s="261"/>
      <c r="G208" s="261"/>
      <c r="H208" s="261"/>
      <c r="I208" s="261"/>
      <c r="J208" s="261"/>
      <c r="K208" s="261"/>
      <c r="L208" s="261"/>
      <c r="M208" s="261"/>
    </row>
    <row r="209" spans="3:13" ht="11.25">
      <c r="C209" s="261"/>
      <c r="D209" s="261"/>
      <c r="E209" s="261"/>
      <c r="F209" s="261"/>
      <c r="G209" s="261"/>
      <c r="H209" s="261"/>
      <c r="I209" s="261"/>
      <c r="J209" s="261"/>
      <c r="K209" s="261"/>
      <c r="L209" s="261"/>
      <c r="M209" s="261"/>
    </row>
    <row r="210" spans="3:13" ht="11.25">
      <c r="C210" s="261"/>
      <c r="D210" s="261"/>
      <c r="E210" s="261"/>
      <c r="F210" s="261"/>
      <c r="G210" s="261"/>
      <c r="H210" s="261"/>
      <c r="I210" s="261"/>
      <c r="J210" s="261"/>
      <c r="K210" s="261"/>
      <c r="L210" s="261"/>
      <c r="M210" s="261"/>
    </row>
    <row r="211" spans="3:13" ht="11.25">
      <c r="C211" s="261"/>
      <c r="D211" s="261"/>
      <c r="E211" s="261"/>
      <c r="F211" s="261"/>
      <c r="G211" s="261"/>
      <c r="H211" s="261"/>
      <c r="I211" s="261"/>
      <c r="J211" s="261"/>
      <c r="K211" s="261"/>
      <c r="L211" s="261"/>
      <c r="M211" s="261"/>
    </row>
    <row r="212" spans="3:13" ht="11.25">
      <c r="C212" s="261"/>
      <c r="D212" s="261"/>
      <c r="E212" s="261"/>
      <c r="F212" s="261"/>
      <c r="G212" s="261"/>
      <c r="H212" s="261"/>
      <c r="I212" s="261"/>
      <c r="J212" s="261"/>
      <c r="K212" s="261"/>
      <c r="L212" s="261"/>
      <c r="M212" s="261"/>
    </row>
    <row r="213" spans="3:13" ht="11.25">
      <c r="C213" s="261"/>
      <c r="D213" s="261"/>
      <c r="E213" s="261"/>
      <c r="F213" s="261"/>
      <c r="G213" s="261"/>
      <c r="H213" s="261"/>
      <c r="I213" s="261"/>
      <c r="J213" s="261"/>
      <c r="K213" s="261"/>
      <c r="L213" s="261"/>
      <c r="M213" s="261"/>
    </row>
    <row r="214" spans="3:13" ht="11.25">
      <c r="C214" s="261"/>
      <c r="D214" s="261"/>
      <c r="E214" s="261"/>
      <c r="F214" s="261"/>
      <c r="G214" s="261"/>
      <c r="H214" s="261"/>
      <c r="I214" s="261"/>
      <c r="J214" s="261"/>
      <c r="K214" s="261"/>
      <c r="L214" s="261"/>
      <c r="M214" s="261"/>
    </row>
    <row r="215" spans="3:13" ht="11.25">
      <c r="C215" s="261"/>
      <c r="D215" s="261"/>
      <c r="E215" s="261"/>
      <c r="F215" s="261"/>
      <c r="G215" s="261"/>
      <c r="H215" s="261"/>
      <c r="I215" s="261"/>
      <c r="J215" s="261"/>
      <c r="K215" s="261"/>
      <c r="L215" s="261"/>
      <c r="M215" s="261"/>
    </row>
    <row r="216" spans="3:13" ht="11.25">
      <c r="C216" s="261"/>
      <c r="D216" s="261"/>
      <c r="E216" s="261"/>
      <c r="F216" s="261"/>
      <c r="G216" s="261"/>
      <c r="H216" s="261"/>
      <c r="I216" s="261"/>
      <c r="J216" s="261"/>
      <c r="K216" s="261"/>
      <c r="L216" s="261"/>
      <c r="M216" s="261"/>
    </row>
    <row r="217" spans="3:13" ht="11.25">
      <c r="C217" s="261"/>
      <c r="D217" s="261"/>
      <c r="E217" s="261"/>
      <c r="F217" s="261"/>
      <c r="G217" s="261"/>
      <c r="H217" s="261"/>
      <c r="I217" s="261"/>
      <c r="J217" s="261"/>
      <c r="K217" s="261"/>
      <c r="L217" s="261"/>
      <c r="M217" s="261"/>
    </row>
    <row r="218" spans="3:13" ht="11.25">
      <c r="C218" s="261"/>
      <c r="D218" s="261"/>
      <c r="E218" s="261"/>
      <c r="F218" s="261"/>
      <c r="G218" s="261"/>
      <c r="H218" s="261"/>
      <c r="I218" s="261"/>
      <c r="J218" s="261"/>
      <c r="K218" s="261"/>
      <c r="L218" s="261"/>
      <c r="M218" s="261"/>
    </row>
    <row r="219" spans="3:13" ht="11.25">
      <c r="C219" s="261"/>
      <c r="D219" s="261"/>
      <c r="E219" s="261"/>
      <c r="F219" s="261"/>
      <c r="G219" s="261"/>
      <c r="H219" s="261"/>
      <c r="I219" s="261"/>
      <c r="J219" s="261"/>
      <c r="K219" s="261"/>
      <c r="L219" s="261"/>
      <c r="M219" s="261"/>
    </row>
    <row r="220" spans="3:13" ht="11.25">
      <c r="C220" s="261"/>
      <c r="D220" s="261"/>
      <c r="E220" s="261"/>
      <c r="F220" s="261"/>
      <c r="G220" s="261"/>
      <c r="H220" s="261"/>
      <c r="I220" s="261"/>
      <c r="J220" s="261"/>
      <c r="K220" s="261"/>
      <c r="L220" s="261"/>
      <c r="M220" s="261"/>
    </row>
    <row r="221" spans="3:13" ht="11.25">
      <c r="C221" s="261"/>
      <c r="D221" s="261"/>
      <c r="E221" s="261"/>
      <c r="F221" s="261"/>
      <c r="G221" s="261"/>
      <c r="H221" s="261"/>
      <c r="I221" s="261"/>
      <c r="J221" s="261"/>
      <c r="K221" s="261"/>
      <c r="L221" s="261"/>
      <c r="M221" s="261"/>
    </row>
    <row r="222" spans="3:13" ht="11.25">
      <c r="C222" s="261"/>
      <c r="D222" s="261"/>
      <c r="E222" s="261"/>
      <c r="F222" s="261"/>
      <c r="G222" s="261"/>
      <c r="H222" s="261"/>
      <c r="I222" s="261"/>
      <c r="J222" s="261"/>
      <c r="K222" s="261"/>
      <c r="L222" s="261"/>
      <c r="M222" s="261"/>
    </row>
    <row r="223" spans="3:13" ht="11.25">
      <c r="C223" s="261"/>
      <c r="D223" s="261"/>
      <c r="E223" s="261"/>
      <c r="F223" s="261"/>
      <c r="G223" s="261"/>
      <c r="H223" s="261"/>
      <c r="I223" s="261"/>
      <c r="J223" s="261"/>
      <c r="K223" s="261"/>
      <c r="L223" s="261"/>
      <c r="M223" s="261"/>
    </row>
    <row r="224" spans="3:13" ht="11.25">
      <c r="C224" s="261"/>
      <c r="D224" s="261"/>
      <c r="E224" s="261"/>
      <c r="F224" s="261"/>
      <c r="G224" s="261"/>
      <c r="H224" s="261"/>
      <c r="I224" s="261"/>
      <c r="J224" s="261"/>
      <c r="K224" s="261"/>
      <c r="L224" s="261"/>
      <c r="M224" s="261"/>
    </row>
    <row r="225" spans="3:13" ht="11.25">
      <c r="C225" s="261"/>
      <c r="D225" s="261"/>
      <c r="E225" s="261"/>
      <c r="F225" s="261"/>
      <c r="G225" s="261"/>
      <c r="H225" s="261"/>
      <c r="I225" s="261"/>
      <c r="J225" s="261"/>
      <c r="K225" s="261"/>
      <c r="L225" s="261"/>
      <c r="M225" s="261"/>
    </row>
    <row r="226" spans="3:13" ht="11.25">
      <c r="C226" s="261"/>
      <c r="D226" s="261"/>
      <c r="E226" s="261"/>
      <c r="F226" s="261"/>
      <c r="G226" s="261"/>
      <c r="H226" s="261"/>
      <c r="I226" s="261"/>
      <c r="J226" s="261"/>
      <c r="K226" s="261"/>
      <c r="L226" s="261"/>
      <c r="M226" s="261"/>
    </row>
    <row r="227" spans="3:13" ht="11.25">
      <c r="C227" s="261"/>
      <c r="D227" s="261"/>
      <c r="E227" s="261"/>
      <c r="F227" s="261"/>
      <c r="G227" s="261"/>
      <c r="H227" s="261"/>
      <c r="I227" s="261"/>
      <c r="J227" s="261"/>
      <c r="K227" s="261"/>
      <c r="L227" s="261"/>
      <c r="M227" s="261"/>
    </row>
    <row r="228" spans="3:13" ht="11.25">
      <c r="C228" s="261"/>
      <c r="D228" s="261"/>
      <c r="E228" s="261"/>
      <c r="F228" s="261"/>
      <c r="G228" s="261"/>
      <c r="H228" s="261"/>
      <c r="I228" s="261"/>
      <c r="J228" s="261"/>
      <c r="K228" s="261"/>
      <c r="L228" s="261"/>
      <c r="M228" s="261"/>
    </row>
    <row r="229" spans="3:13" ht="11.25">
      <c r="C229" s="261"/>
      <c r="D229" s="261"/>
      <c r="E229" s="261"/>
      <c r="F229" s="261"/>
      <c r="G229" s="261"/>
      <c r="H229" s="261"/>
      <c r="I229" s="261"/>
      <c r="J229" s="261"/>
      <c r="K229" s="261"/>
      <c r="L229" s="261"/>
      <c r="M229" s="261"/>
    </row>
    <row r="230" spans="3:13" ht="11.25">
      <c r="C230" s="261"/>
      <c r="D230" s="261"/>
      <c r="E230" s="261"/>
      <c r="F230" s="261"/>
      <c r="G230" s="261"/>
      <c r="H230" s="261"/>
      <c r="I230" s="261"/>
      <c r="J230" s="261"/>
      <c r="K230" s="261"/>
      <c r="L230" s="261"/>
      <c r="M230" s="261"/>
    </row>
    <row r="231" spans="3:13" ht="11.25">
      <c r="C231" s="261"/>
      <c r="D231" s="261"/>
      <c r="E231" s="261"/>
      <c r="F231" s="261"/>
      <c r="G231" s="261"/>
      <c r="H231" s="261"/>
      <c r="I231" s="261"/>
      <c r="J231" s="261"/>
      <c r="K231" s="261"/>
      <c r="L231" s="261"/>
      <c r="M231" s="261"/>
    </row>
    <row r="232" spans="3:13" ht="11.25">
      <c r="C232" s="261"/>
      <c r="D232" s="261"/>
      <c r="E232" s="261"/>
      <c r="F232" s="261"/>
      <c r="G232" s="261"/>
      <c r="H232" s="261"/>
      <c r="I232" s="261"/>
      <c r="J232" s="261"/>
      <c r="K232" s="261"/>
      <c r="L232" s="261"/>
      <c r="M232" s="261"/>
    </row>
    <row r="233" spans="3:13" ht="11.25">
      <c r="C233" s="261"/>
      <c r="D233" s="261"/>
      <c r="E233" s="261"/>
      <c r="F233" s="261"/>
      <c r="G233" s="261"/>
      <c r="H233" s="261"/>
      <c r="I233" s="261"/>
      <c r="J233" s="261"/>
      <c r="K233" s="261"/>
      <c r="L233" s="261"/>
      <c r="M233" s="261"/>
    </row>
    <row r="234" spans="3:13" ht="11.25">
      <c r="C234" s="261"/>
      <c r="D234" s="261"/>
      <c r="E234" s="261"/>
      <c r="F234" s="261"/>
      <c r="G234" s="261"/>
      <c r="H234" s="261"/>
      <c r="I234" s="261"/>
      <c r="J234" s="261"/>
      <c r="K234" s="261"/>
      <c r="L234" s="261"/>
      <c r="M234" s="261"/>
    </row>
    <row r="235" spans="3:13" ht="11.25">
      <c r="C235" s="261"/>
      <c r="D235" s="261"/>
      <c r="E235" s="261"/>
      <c r="F235" s="261"/>
      <c r="G235" s="261"/>
      <c r="H235" s="261"/>
      <c r="I235" s="261"/>
      <c r="J235" s="261"/>
      <c r="K235" s="261"/>
      <c r="L235" s="261"/>
      <c r="M235" s="261"/>
    </row>
    <row r="236" spans="3:13" ht="11.25">
      <c r="C236" s="261"/>
      <c r="D236" s="261"/>
      <c r="E236" s="261"/>
      <c r="F236" s="261"/>
      <c r="G236" s="261"/>
      <c r="H236" s="261"/>
      <c r="I236" s="261"/>
      <c r="J236" s="261"/>
      <c r="K236" s="261"/>
      <c r="L236" s="261"/>
      <c r="M236" s="261"/>
    </row>
    <row r="237" spans="3:13" ht="11.25">
      <c r="C237" s="261"/>
      <c r="D237" s="261"/>
      <c r="E237" s="261"/>
      <c r="F237" s="261"/>
      <c r="G237" s="261"/>
      <c r="H237" s="261"/>
      <c r="I237" s="261"/>
      <c r="J237" s="261"/>
      <c r="K237" s="261"/>
      <c r="L237" s="261"/>
      <c r="M237" s="261"/>
    </row>
    <row r="238" spans="3:13" ht="11.25">
      <c r="C238" s="261"/>
      <c r="D238" s="261"/>
      <c r="E238" s="261"/>
      <c r="F238" s="261"/>
      <c r="G238" s="261"/>
      <c r="H238" s="261"/>
      <c r="I238" s="261"/>
      <c r="J238" s="261"/>
      <c r="K238" s="261"/>
      <c r="L238" s="261"/>
      <c r="M238" s="261"/>
    </row>
    <row r="239" spans="3:13" ht="11.25">
      <c r="C239" s="261"/>
      <c r="D239" s="261"/>
      <c r="E239" s="261"/>
      <c r="F239" s="261"/>
      <c r="G239" s="261"/>
      <c r="H239" s="261"/>
      <c r="I239" s="261"/>
      <c r="J239" s="261"/>
      <c r="K239" s="261"/>
      <c r="L239" s="261"/>
      <c r="M239" s="261"/>
    </row>
    <row r="240" spans="3:13" ht="11.25">
      <c r="C240" s="261"/>
      <c r="D240" s="261"/>
      <c r="E240" s="261"/>
      <c r="F240" s="261"/>
      <c r="G240" s="261"/>
      <c r="H240" s="261"/>
      <c r="I240" s="261"/>
      <c r="J240" s="261"/>
      <c r="K240" s="261"/>
      <c r="L240" s="261"/>
      <c r="M240" s="261"/>
    </row>
    <row r="241" spans="3:13" ht="11.25">
      <c r="C241" s="261"/>
      <c r="D241" s="261"/>
      <c r="E241" s="261"/>
      <c r="F241" s="261"/>
      <c r="G241" s="261"/>
      <c r="H241" s="261"/>
      <c r="I241" s="261"/>
      <c r="J241" s="261"/>
      <c r="K241" s="261"/>
      <c r="L241" s="261"/>
      <c r="M241" s="261"/>
    </row>
    <row r="242" spans="3:13" ht="11.25">
      <c r="C242" s="261"/>
      <c r="D242" s="261"/>
      <c r="E242" s="261"/>
      <c r="F242" s="261"/>
      <c r="G242" s="261"/>
      <c r="H242" s="261"/>
      <c r="I242" s="261"/>
      <c r="J242" s="261"/>
      <c r="K242" s="261"/>
      <c r="L242" s="261"/>
      <c r="M242" s="261"/>
    </row>
    <row r="243" spans="3:13" ht="11.25">
      <c r="C243" s="261"/>
      <c r="D243" s="261"/>
      <c r="E243" s="261"/>
      <c r="F243" s="261"/>
      <c r="G243" s="261"/>
      <c r="H243" s="261"/>
      <c r="I243" s="261"/>
      <c r="J243" s="261"/>
      <c r="K243" s="261"/>
      <c r="L243" s="261"/>
      <c r="M243" s="261"/>
    </row>
    <row r="244" spans="3:13" ht="11.25">
      <c r="C244" s="261"/>
      <c r="D244" s="261"/>
      <c r="E244" s="261"/>
      <c r="F244" s="261"/>
      <c r="G244" s="261"/>
      <c r="H244" s="261"/>
      <c r="I244" s="261"/>
      <c r="J244" s="261"/>
      <c r="K244" s="261"/>
      <c r="L244" s="261"/>
      <c r="M244" s="261"/>
    </row>
    <row r="245" spans="3:13" ht="11.25">
      <c r="C245" s="261"/>
      <c r="D245" s="261"/>
      <c r="E245" s="261"/>
      <c r="F245" s="261"/>
      <c r="G245" s="261"/>
      <c r="H245" s="261"/>
      <c r="I245" s="261"/>
      <c r="J245" s="261"/>
      <c r="K245" s="261"/>
      <c r="L245" s="261"/>
      <c r="M245" s="261"/>
    </row>
    <row r="246" spans="3:13" ht="11.25">
      <c r="C246" s="261"/>
      <c r="D246" s="261"/>
      <c r="E246" s="261"/>
      <c r="F246" s="261"/>
      <c r="G246" s="261"/>
      <c r="H246" s="261"/>
      <c r="I246" s="261"/>
      <c r="J246" s="261"/>
      <c r="K246" s="261"/>
      <c r="L246" s="261"/>
      <c r="M246" s="261"/>
    </row>
    <row r="247" spans="3:13" ht="11.25">
      <c r="C247" s="261"/>
      <c r="D247" s="261"/>
      <c r="E247" s="261"/>
      <c r="F247" s="261"/>
      <c r="G247" s="261"/>
      <c r="H247" s="261"/>
      <c r="I247" s="261"/>
      <c r="J247" s="261"/>
      <c r="K247" s="261"/>
      <c r="L247" s="261"/>
      <c r="M247" s="261"/>
    </row>
    <row r="248" spans="3:13" ht="11.25">
      <c r="C248" s="261"/>
      <c r="D248" s="261"/>
      <c r="E248" s="261"/>
      <c r="F248" s="261"/>
      <c r="G248" s="261"/>
      <c r="H248" s="261"/>
      <c r="I248" s="261"/>
      <c r="J248" s="261"/>
      <c r="K248" s="261"/>
      <c r="L248" s="261"/>
      <c r="M248" s="261"/>
    </row>
    <row r="249" spans="3:13" ht="11.25">
      <c r="C249" s="261"/>
      <c r="D249" s="261"/>
      <c r="E249" s="261"/>
      <c r="F249" s="261"/>
      <c r="G249" s="261"/>
      <c r="H249" s="261"/>
      <c r="I249" s="261"/>
      <c r="J249" s="261"/>
      <c r="K249" s="261"/>
      <c r="L249" s="261"/>
      <c r="M249" s="261"/>
    </row>
    <row r="250" spans="3:13" ht="11.25">
      <c r="C250" s="261"/>
      <c r="D250" s="261"/>
      <c r="E250" s="261"/>
      <c r="F250" s="261"/>
      <c r="G250" s="261"/>
      <c r="H250" s="261"/>
      <c r="I250" s="261"/>
      <c r="J250" s="261"/>
      <c r="K250" s="261"/>
      <c r="L250" s="261"/>
      <c r="M250" s="261"/>
    </row>
    <row r="251" spans="3:13" ht="11.25">
      <c r="C251" s="261"/>
      <c r="D251" s="261"/>
      <c r="E251" s="261"/>
      <c r="F251" s="261"/>
      <c r="G251" s="261"/>
      <c r="H251" s="261"/>
      <c r="I251" s="261"/>
      <c r="J251" s="261"/>
      <c r="K251" s="261"/>
      <c r="L251" s="261"/>
      <c r="M251" s="261"/>
    </row>
    <row r="252" spans="3:13" ht="11.25">
      <c r="C252" s="261"/>
      <c r="D252" s="261"/>
      <c r="E252" s="261"/>
      <c r="F252" s="261"/>
      <c r="G252" s="261"/>
      <c r="H252" s="261"/>
      <c r="I252" s="261"/>
      <c r="J252" s="261"/>
      <c r="K252" s="261"/>
      <c r="L252" s="261"/>
      <c r="M252" s="261"/>
    </row>
    <row r="253" spans="3:13" ht="11.25">
      <c r="C253" s="261"/>
      <c r="D253" s="261"/>
      <c r="E253" s="261"/>
      <c r="F253" s="261"/>
      <c r="G253" s="261"/>
      <c r="H253" s="261"/>
      <c r="I253" s="261"/>
      <c r="J253" s="261"/>
      <c r="K253" s="261"/>
      <c r="L253" s="261"/>
      <c r="M253" s="261"/>
    </row>
    <row r="254" spans="3:13" ht="11.25">
      <c r="C254" s="261"/>
      <c r="D254" s="261"/>
      <c r="E254" s="261"/>
      <c r="F254" s="261"/>
      <c r="G254" s="261"/>
      <c r="H254" s="261"/>
      <c r="I254" s="261"/>
      <c r="J254" s="261"/>
      <c r="K254" s="261"/>
      <c r="L254" s="261"/>
      <c r="M254" s="261"/>
    </row>
    <row r="255" spans="3:13" ht="11.25">
      <c r="C255" s="261"/>
      <c r="D255" s="261"/>
      <c r="E255" s="261"/>
      <c r="F255" s="261"/>
      <c r="G255" s="261"/>
      <c r="H255" s="261"/>
      <c r="I255" s="261"/>
      <c r="J255" s="261"/>
      <c r="K255" s="261"/>
      <c r="L255" s="261"/>
      <c r="M255" s="261"/>
    </row>
    <row r="256" spans="3:13" ht="11.25">
      <c r="C256" s="261"/>
      <c r="D256" s="261"/>
      <c r="E256" s="261"/>
      <c r="F256" s="261"/>
      <c r="G256" s="261"/>
      <c r="H256" s="261"/>
      <c r="I256" s="261"/>
      <c r="J256" s="261"/>
      <c r="K256" s="261"/>
      <c r="L256" s="261"/>
      <c r="M256" s="261"/>
    </row>
    <row r="257" spans="3:13" ht="11.25">
      <c r="C257" s="261"/>
      <c r="D257" s="261"/>
      <c r="E257" s="261"/>
      <c r="F257" s="261"/>
      <c r="G257" s="261"/>
      <c r="H257" s="261"/>
      <c r="I257" s="261"/>
      <c r="J257" s="261"/>
      <c r="K257" s="261"/>
      <c r="L257" s="261"/>
      <c r="M257" s="261"/>
    </row>
    <row r="258" spans="3:13" ht="11.25">
      <c r="C258" s="261"/>
      <c r="D258" s="261"/>
      <c r="E258" s="261"/>
      <c r="F258" s="261"/>
      <c r="G258" s="261"/>
      <c r="H258" s="261"/>
      <c r="I258" s="261"/>
      <c r="J258" s="261"/>
      <c r="K258" s="261"/>
      <c r="L258" s="261"/>
      <c r="M258" s="261"/>
    </row>
    <row r="259" spans="3:13" ht="11.25">
      <c r="C259" s="261"/>
      <c r="D259" s="261"/>
      <c r="E259" s="261"/>
      <c r="F259" s="261"/>
      <c r="G259" s="261"/>
      <c r="H259" s="261"/>
      <c r="I259" s="261"/>
      <c r="J259" s="261"/>
      <c r="K259" s="261"/>
      <c r="L259" s="261"/>
      <c r="M259" s="261"/>
    </row>
    <row r="260" spans="3:13" ht="11.25">
      <c r="C260" s="261"/>
      <c r="D260" s="261"/>
      <c r="E260" s="261"/>
      <c r="F260" s="261"/>
      <c r="G260" s="261"/>
      <c r="H260" s="261"/>
      <c r="I260" s="261"/>
      <c r="J260" s="261"/>
      <c r="K260" s="261"/>
      <c r="L260" s="261"/>
      <c r="M260" s="261"/>
    </row>
    <row r="261" spans="3:13" ht="11.25">
      <c r="C261" s="261"/>
      <c r="D261" s="261"/>
      <c r="E261" s="261"/>
      <c r="F261" s="261"/>
      <c r="G261" s="261"/>
      <c r="H261" s="261"/>
      <c r="I261" s="261"/>
      <c r="J261" s="261"/>
      <c r="K261" s="261"/>
      <c r="L261" s="261"/>
      <c r="M261" s="261"/>
    </row>
    <row r="262" spans="3:13" ht="11.25">
      <c r="C262" s="261"/>
      <c r="D262" s="261"/>
      <c r="E262" s="261"/>
      <c r="F262" s="261"/>
      <c r="G262" s="261"/>
      <c r="H262" s="261"/>
      <c r="I262" s="261"/>
      <c r="J262" s="261"/>
      <c r="K262" s="261"/>
      <c r="L262" s="261"/>
      <c r="M262" s="261"/>
    </row>
    <row r="263" spans="3:13" ht="11.25">
      <c r="C263" s="261"/>
      <c r="D263" s="261"/>
      <c r="E263" s="261"/>
      <c r="F263" s="261"/>
      <c r="G263" s="261"/>
      <c r="H263" s="261"/>
      <c r="I263" s="261"/>
      <c r="J263" s="261"/>
      <c r="K263" s="261"/>
      <c r="L263" s="261"/>
      <c r="M263" s="261"/>
    </row>
    <row r="264" spans="3:13" ht="11.25">
      <c r="C264" s="261"/>
      <c r="D264" s="261"/>
      <c r="E264" s="261"/>
      <c r="F264" s="261"/>
      <c r="G264" s="261"/>
      <c r="H264" s="261"/>
      <c r="I264" s="261"/>
      <c r="J264" s="261"/>
      <c r="K264" s="261"/>
      <c r="L264" s="261"/>
      <c r="M264" s="261"/>
    </row>
    <row r="265" spans="3:13" ht="11.25">
      <c r="C265" s="261"/>
      <c r="D265" s="261"/>
      <c r="E265" s="261"/>
      <c r="F265" s="261"/>
      <c r="G265" s="261"/>
      <c r="H265" s="261"/>
      <c r="I265" s="261"/>
      <c r="J265" s="261"/>
      <c r="K265" s="261"/>
      <c r="L265" s="261"/>
      <c r="M265" s="261"/>
    </row>
    <row r="266" spans="3:13" ht="11.25">
      <c r="C266" s="261"/>
      <c r="D266" s="261"/>
      <c r="E266" s="261"/>
      <c r="F266" s="261"/>
      <c r="G266" s="261"/>
      <c r="H266" s="261"/>
      <c r="I266" s="261"/>
      <c r="J266" s="261"/>
      <c r="K266" s="261"/>
      <c r="L266" s="261"/>
      <c r="M266" s="261"/>
    </row>
    <row r="267" spans="3:13" ht="11.25">
      <c r="C267" s="261"/>
      <c r="D267" s="261"/>
      <c r="E267" s="261"/>
      <c r="F267" s="261"/>
      <c r="G267" s="261"/>
      <c r="H267" s="261"/>
      <c r="I267" s="261"/>
      <c r="J267" s="261"/>
      <c r="K267" s="261"/>
      <c r="L267" s="261"/>
      <c r="M267" s="261"/>
    </row>
    <row r="268" spans="3:13" ht="11.25">
      <c r="C268" s="261"/>
      <c r="D268" s="261"/>
      <c r="E268" s="261"/>
      <c r="F268" s="261"/>
      <c r="G268" s="261"/>
      <c r="H268" s="261"/>
      <c r="I268" s="261"/>
      <c r="J268" s="261"/>
      <c r="K268" s="261"/>
      <c r="L268" s="261"/>
      <c r="M268" s="261"/>
    </row>
    <row r="269" spans="3:13" ht="11.25">
      <c r="C269" s="261"/>
      <c r="D269" s="261"/>
      <c r="E269" s="261"/>
      <c r="F269" s="261"/>
      <c r="G269" s="261"/>
      <c r="H269" s="261"/>
      <c r="I269" s="261"/>
      <c r="J269" s="261"/>
      <c r="K269" s="261"/>
      <c r="L269" s="261"/>
      <c r="M269" s="261"/>
    </row>
    <row r="270" spans="3:13" ht="11.25">
      <c r="C270" s="261"/>
      <c r="D270" s="261"/>
      <c r="E270" s="261"/>
      <c r="F270" s="261"/>
      <c r="G270" s="261"/>
      <c r="H270" s="261"/>
      <c r="I270" s="261"/>
      <c r="J270" s="261"/>
      <c r="K270" s="261"/>
      <c r="L270" s="261"/>
      <c r="M270" s="261"/>
    </row>
    <row r="271" spans="3:13" ht="11.25">
      <c r="C271" s="261"/>
      <c r="D271" s="261"/>
      <c r="E271" s="261"/>
      <c r="F271" s="261"/>
      <c r="G271" s="261"/>
      <c r="H271" s="261"/>
      <c r="I271" s="261"/>
      <c r="J271" s="261"/>
      <c r="K271" s="261"/>
      <c r="L271" s="261"/>
      <c r="M271" s="261"/>
    </row>
    <row r="272" spans="3:13" ht="11.25">
      <c r="C272" s="261"/>
      <c r="D272" s="261"/>
      <c r="E272" s="261"/>
      <c r="F272" s="261"/>
      <c r="G272" s="261"/>
      <c r="H272" s="261"/>
      <c r="I272" s="261"/>
      <c r="J272" s="261"/>
      <c r="K272" s="261"/>
      <c r="L272" s="261"/>
      <c r="M272" s="261"/>
    </row>
    <row r="273" spans="3:13" ht="11.25">
      <c r="C273" s="261"/>
      <c r="D273" s="261"/>
      <c r="E273" s="261"/>
      <c r="F273" s="261"/>
      <c r="G273" s="261"/>
      <c r="H273" s="261"/>
      <c r="I273" s="261"/>
      <c r="J273" s="261"/>
      <c r="K273" s="261"/>
      <c r="L273" s="261"/>
      <c r="M273" s="261"/>
    </row>
    <row r="274" spans="3:13" ht="11.25">
      <c r="C274" s="261"/>
      <c r="D274" s="261"/>
      <c r="E274" s="261"/>
      <c r="F274" s="261"/>
      <c r="G274" s="261"/>
      <c r="H274" s="261"/>
      <c r="I274" s="261"/>
      <c r="J274" s="261"/>
      <c r="K274" s="261"/>
      <c r="L274" s="261"/>
      <c r="M274" s="261"/>
    </row>
    <row r="275" spans="3:13" ht="11.25">
      <c r="C275" s="261"/>
      <c r="D275" s="261"/>
      <c r="E275" s="261"/>
      <c r="F275" s="261"/>
      <c r="G275" s="261"/>
      <c r="H275" s="261"/>
      <c r="I275" s="261"/>
      <c r="J275" s="261"/>
      <c r="K275" s="261"/>
      <c r="L275" s="261"/>
      <c r="M275" s="261"/>
    </row>
  </sheetData>
  <sheetProtection/>
  <mergeCells count="9">
    <mergeCell ref="A15:I15"/>
    <mergeCell ref="A17:N17"/>
    <mergeCell ref="A1:T1"/>
    <mergeCell ref="A4:A5"/>
    <mergeCell ref="C4:H4"/>
    <mergeCell ref="G5:H5"/>
    <mergeCell ref="C5:D5"/>
    <mergeCell ref="E5:F5"/>
    <mergeCell ref="A2:T2"/>
  </mergeCells>
  <printOptions/>
  <pageMargins left="0.787401575" right="0.787401575" top="0.984251969" bottom="0.984251969" header="0.4921259845" footer="0.4921259845"/>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R337"/>
  <sheetViews>
    <sheetView zoomScalePageLayoutView="0" workbookViewId="0" topLeftCell="A1">
      <selection activeCell="A1" sqref="A1:K1"/>
    </sheetView>
  </sheetViews>
  <sheetFormatPr defaultColWidth="13.33203125" defaultRowHeight="12.75"/>
  <cols>
    <col min="1" max="1" width="34.5" style="6" customWidth="1"/>
    <col min="2" max="2" width="15.16015625" style="261" customWidth="1"/>
    <col min="3" max="3" width="1.66796875" style="6" customWidth="1"/>
    <col min="4" max="4" width="13.83203125" style="6" customWidth="1"/>
    <col min="5" max="5" width="2" style="6" customWidth="1"/>
    <col min="6" max="6" width="9.83203125" style="6" customWidth="1"/>
    <col min="7" max="7" width="1.3359375" style="6" customWidth="1"/>
    <col min="8" max="8" width="9.83203125" style="6" customWidth="1"/>
    <col min="9" max="9" width="1.171875" style="6" customWidth="1"/>
    <col min="10" max="10" width="12.83203125" style="6" customWidth="1"/>
    <col min="11" max="11" width="1.66796875" style="6" customWidth="1"/>
    <col min="12" max="12" width="13.33203125" style="6" customWidth="1"/>
    <col min="13" max="13" width="2.5" style="6" customWidth="1"/>
    <col min="14" max="16384" width="13.33203125" style="6" customWidth="1"/>
  </cols>
  <sheetData>
    <row r="1" spans="1:11" s="5" customFormat="1" ht="20.25" customHeight="1">
      <c r="A1" s="821" t="s">
        <v>238</v>
      </c>
      <c r="B1" s="821"/>
      <c r="C1" s="821"/>
      <c r="D1" s="821"/>
      <c r="E1" s="821"/>
      <c r="F1" s="821"/>
      <c r="G1" s="821"/>
      <c r="H1" s="821"/>
      <c r="I1" s="821"/>
      <c r="J1" s="821"/>
      <c r="K1" s="821"/>
    </row>
    <row r="2" spans="1:18" s="26" customFormat="1" ht="15.75" customHeight="1">
      <c r="A2" s="822"/>
      <c r="B2" s="823"/>
      <c r="C2" s="823"/>
      <c r="D2" s="823"/>
      <c r="E2" s="823"/>
      <c r="F2" s="823"/>
      <c r="G2" s="823"/>
      <c r="H2" s="823"/>
      <c r="I2" s="823"/>
      <c r="J2" s="823"/>
      <c r="K2" s="823"/>
      <c r="L2" s="823"/>
      <c r="M2" s="823"/>
      <c r="N2" s="823"/>
      <c r="O2" s="823"/>
      <c r="P2" s="823"/>
      <c r="Q2" s="823"/>
      <c r="R2" s="823"/>
    </row>
    <row r="3" ht="11.25">
      <c r="K3" s="28" t="s">
        <v>158</v>
      </c>
    </row>
    <row r="4" spans="1:11" ht="41.25" customHeight="1">
      <c r="A4" s="866"/>
      <c r="B4" s="842" t="s">
        <v>190</v>
      </c>
      <c r="C4" s="851"/>
      <c r="D4" s="865" t="s">
        <v>239</v>
      </c>
      <c r="E4" s="865"/>
      <c r="F4" s="832" t="s">
        <v>192</v>
      </c>
      <c r="G4" s="869"/>
      <c r="H4" s="869"/>
      <c r="I4" s="869"/>
      <c r="J4" s="869"/>
      <c r="K4" s="847"/>
    </row>
    <row r="5" spans="1:11" s="5" customFormat="1" ht="25.5" customHeight="1">
      <c r="A5" s="867"/>
      <c r="B5" s="850"/>
      <c r="C5" s="868"/>
      <c r="D5" s="836"/>
      <c r="E5" s="836"/>
      <c r="F5" s="863" t="s">
        <v>162</v>
      </c>
      <c r="G5" s="855"/>
      <c r="H5" s="860" t="s">
        <v>163</v>
      </c>
      <c r="I5" s="861"/>
      <c r="J5" s="863" t="s">
        <v>161</v>
      </c>
      <c r="K5" s="855"/>
    </row>
    <row r="6" spans="1:11" s="5" customFormat="1" ht="15.75" customHeight="1">
      <c r="A6" s="272" t="s">
        <v>193</v>
      </c>
      <c r="B6" s="323">
        <v>49.8</v>
      </c>
      <c r="C6" s="228"/>
      <c r="D6" s="324">
        <v>80.8</v>
      </c>
      <c r="E6" s="321"/>
      <c r="F6" s="322">
        <v>74.4</v>
      </c>
      <c r="G6" s="228"/>
      <c r="H6" s="321">
        <v>74.2</v>
      </c>
      <c r="I6" s="321"/>
      <c r="J6" s="322">
        <v>74.3</v>
      </c>
      <c r="K6" s="264"/>
    </row>
    <row r="7" spans="1:11" s="5" customFormat="1" ht="15.75" customHeight="1">
      <c r="A7" s="249" t="s">
        <v>194</v>
      </c>
      <c r="B7" s="270">
        <v>70</v>
      </c>
      <c r="C7" s="218"/>
      <c r="D7" s="269">
        <v>2</v>
      </c>
      <c r="E7" s="201"/>
      <c r="F7" s="250">
        <v>74</v>
      </c>
      <c r="G7" s="218"/>
      <c r="H7" s="201">
        <v>76.2</v>
      </c>
      <c r="I7" s="201"/>
      <c r="J7" s="250">
        <v>75.6</v>
      </c>
      <c r="K7" s="251"/>
    </row>
    <row r="8" spans="1:11" s="5" customFormat="1" ht="15.75" customHeight="1">
      <c r="A8" s="221" t="s">
        <v>130</v>
      </c>
      <c r="B8" s="270">
        <v>68.7</v>
      </c>
      <c r="C8" s="218"/>
      <c r="D8" s="325">
        <v>0</v>
      </c>
      <c r="E8" s="201"/>
      <c r="F8" s="250">
        <v>73</v>
      </c>
      <c r="G8" s="218"/>
      <c r="H8" s="201">
        <v>75.6</v>
      </c>
      <c r="I8" s="201"/>
      <c r="J8" s="250">
        <v>74.8</v>
      </c>
      <c r="K8" s="251"/>
    </row>
    <row r="9" spans="1:11" s="5" customFormat="1" ht="15.75" customHeight="1">
      <c r="A9" s="249" t="s">
        <v>195</v>
      </c>
      <c r="B9" s="270">
        <v>53.4</v>
      </c>
      <c r="C9" s="218"/>
      <c r="D9" s="269">
        <v>72.5</v>
      </c>
      <c r="E9" s="201"/>
      <c r="F9" s="250">
        <v>74.8</v>
      </c>
      <c r="G9" s="218"/>
      <c r="H9" s="201">
        <v>76.8</v>
      </c>
      <c r="I9" s="201"/>
      <c r="J9" s="250">
        <v>75.8</v>
      </c>
      <c r="K9" s="251"/>
    </row>
    <row r="10" spans="1:11" s="5" customFormat="1" ht="15.75" customHeight="1">
      <c r="A10" s="249" t="s">
        <v>196</v>
      </c>
      <c r="B10" s="270">
        <v>57.9</v>
      </c>
      <c r="C10" s="218"/>
      <c r="D10" s="325">
        <v>7.8</v>
      </c>
      <c r="E10" s="201"/>
      <c r="F10" s="250">
        <v>73.7</v>
      </c>
      <c r="G10" s="218"/>
      <c r="H10" s="201">
        <v>79.5</v>
      </c>
      <c r="I10" s="201"/>
      <c r="J10" s="250">
        <v>77</v>
      </c>
      <c r="K10" s="251"/>
    </row>
    <row r="11" spans="1:11" s="5" customFormat="1" ht="15.75" customHeight="1">
      <c r="A11" s="221" t="s">
        <v>197</v>
      </c>
      <c r="B11" s="270">
        <v>71.3</v>
      </c>
      <c r="C11" s="218"/>
      <c r="D11" s="269">
        <v>2.1</v>
      </c>
      <c r="E11" s="201"/>
      <c r="F11" s="250">
        <v>76.6</v>
      </c>
      <c r="G11" s="218"/>
      <c r="H11" s="201">
        <v>84.6</v>
      </c>
      <c r="I11" s="201"/>
      <c r="J11" s="250">
        <v>82.3</v>
      </c>
      <c r="K11" s="251"/>
    </row>
    <row r="12" spans="1:11" s="5" customFormat="1" ht="15.75" customHeight="1">
      <c r="A12" s="249" t="s">
        <v>198</v>
      </c>
      <c r="B12" s="270">
        <v>89.3</v>
      </c>
      <c r="C12" s="218"/>
      <c r="D12" s="269">
        <v>7.4</v>
      </c>
      <c r="E12" s="201"/>
      <c r="F12" s="250">
        <v>78.7</v>
      </c>
      <c r="G12" s="218"/>
      <c r="H12" s="201">
        <v>80.1</v>
      </c>
      <c r="I12" s="201"/>
      <c r="J12" s="250">
        <v>79.9</v>
      </c>
      <c r="K12" s="251"/>
    </row>
    <row r="13" spans="1:11" s="5" customFormat="1" ht="15.75" customHeight="1">
      <c r="A13" s="249" t="s">
        <v>199</v>
      </c>
      <c r="B13" s="326">
        <v>66.7</v>
      </c>
      <c r="C13" s="218"/>
      <c r="D13" s="325">
        <v>0</v>
      </c>
      <c r="E13" s="201"/>
      <c r="F13" s="250">
        <v>86</v>
      </c>
      <c r="G13" s="218"/>
      <c r="H13" s="201">
        <v>92</v>
      </c>
      <c r="I13" s="201"/>
      <c r="J13" s="250">
        <v>90</v>
      </c>
      <c r="K13" s="251"/>
    </row>
    <row r="14" spans="1:11" s="5" customFormat="1" ht="15.75" customHeight="1">
      <c r="A14" s="249" t="s">
        <v>200</v>
      </c>
      <c r="B14" s="270">
        <v>39.8</v>
      </c>
      <c r="C14" s="218"/>
      <c r="D14" s="269">
        <v>2</v>
      </c>
      <c r="E14" s="201"/>
      <c r="F14" s="250">
        <v>75.3</v>
      </c>
      <c r="G14" s="218"/>
      <c r="H14" s="201">
        <v>81</v>
      </c>
      <c r="I14" s="201"/>
      <c r="J14" s="250">
        <v>77.6</v>
      </c>
      <c r="K14" s="251"/>
    </row>
    <row r="15" spans="1:11" s="5" customFormat="1" ht="15.75" customHeight="1">
      <c r="A15" s="249" t="s">
        <v>201</v>
      </c>
      <c r="B15" s="326" t="s">
        <v>52</v>
      </c>
      <c r="C15" s="218"/>
      <c r="D15" s="325" t="s">
        <v>52</v>
      </c>
      <c r="E15" s="201"/>
      <c r="F15" s="326" t="s">
        <v>52</v>
      </c>
      <c r="G15" s="218"/>
      <c r="H15" s="325" t="s">
        <v>52</v>
      </c>
      <c r="I15" s="201"/>
      <c r="J15" s="326" t="s">
        <v>52</v>
      </c>
      <c r="K15" s="251"/>
    </row>
    <row r="16" spans="1:11" s="5" customFormat="1" ht="15.75" customHeight="1">
      <c r="A16" s="249" t="s">
        <v>202</v>
      </c>
      <c r="B16" s="270">
        <v>24.9</v>
      </c>
      <c r="C16" s="218"/>
      <c r="D16" s="269">
        <v>99.4</v>
      </c>
      <c r="E16" s="201"/>
      <c r="F16" s="250">
        <v>74.1</v>
      </c>
      <c r="G16" s="218"/>
      <c r="H16" s="201">
        <v>77.3</v>
      </c>
      <c r="I16" s="201"/>
      <c r="J16" s="250">
        <v>74.9</v>
      </c>
      <c r="K16" s="251"/>
    </row>
    <row r="17" spans="1:11" s="5" customFormat="1" ht="15.75" customHeight="1">
      <c r="A17" s="252" t="s">
        <v>203</v>
      </c>
      <c r="B17" s="327" t="s">
        <v>52</v>
      </c>
      <c r="C17" s="254"/>
      <c r="D17" s="328" t="s">
        <v>52</v>
      </c>
      <c r="E17" s="255"/>
      <c r="F17" s="327" t="s">
        <v>52</v>
      </c>
      <c r="G17" s="254"/>
      <c r="H17" s="328" t="s">
        <v>52</v>
      </c>
      <c r="I17" s="255"/>
      <c r="J17" s="327" t="s">
        <v>52</v>
      </c>
      <c r="K17" s="256"/>
    </row>
    <row r="18" spans="1:11" s="5" customFormat="1" ht="24" customHeight="1">
      <c r="A18" s="329" t="s">
        <v>180</v>
      </c>
      <c r="B18" s="330">
        <v>52.5</v>
      </c>
      <c r="C18" s="331"/>
      <c r="D18" s="332">
        <v>67.2</v>
      </c>
      <c r="E18" s="332"/>
      <c r="F18" s="333">
        <v>74.3</v>
      </c>
      <c r="G18" s="334"/>
      <c r="H18" s="332">
        <v>74.7</v>
      </c>
      <c r="I18" s="332"/>
      <c r="J18" s="333">
        <v>74.5</v>
      </c>
      <c r="K18" s="334"/>
    </row>
    <row r="19" spans="1:11" s="5" customFormat="1" ht="15.75" customHeight="1">
      <c r="A19" s="864" t="s">
        <v>508</v>
      </c>
      <c r="B19" s="864"/>
      <c r="C19" s="864"/>
      <c r="D19" s="864"/>
      <c r="E19" s="864"/>
      <c r="F19" s="864"/>
      <c r="G19" s="864"/>
      <c r="H19" s="864"/>
      <c r="I19" s="864"/>
      <c r="J19" s="864"/>
      <c r="K19" s="864"/>
    </row>
    <row r="20" spans="2:8" s="5" customFormat="1" ht="15.75" customHeight="1">
      <c r="B20" s="203" t="s">
        <v>30</v>
      </c>
      <c r="C20" s="203"/>
      <c r="D20" s="203"/>
      <c r="E20" s="203"/>
      <c r="F20" s="203"/>
      <c r="G20" s="203"/>
      <c r="H20" s="203"/>
    </row>
    <row r="21" spans="2:8" s="5" customFormat="1" ht="15.75" customHeight="1">
      <c r="B21" s="203" t="s">
        <v>30</v>
      </c>
      <c r="C21" s="203"/>
      <c r="D21" s="203"/>
      <c r="E21" s="203"/>
      <c r="F21" s="203"/>
      <c r="G21" s="203"/>
      <c r="H21" s="203"/>
    </row>
    <row r="22" spans="2:8" s="5" customFormat="1" ht="15.75" customHeight="1">
      <c r="B22" s="203"/>
      <c r="C22" s="203"/>
      <c r="D22" s="203"/>
      <c r="E22" s="203"/>
      <c r="F22" s="203"/>
      <c r="G22" s="203"/>
      <c r="H22" s="203"/>
    </row>
    <row r="23" spans="2:8" s="5" customFormat="1" ht="15.75" customHeight="1">
      <c r="B23" s="203"/>
      <c r="C23" s="203"/>
      <c r="D23" s="203"/>
      <c r="E23" s="203"/>
      <c r="F23" s="203"/>
      <c r="G23" s="203"/>
      <c r="H23" s="203"/>
    </row>
    <row r="24" spans="2:8" s="5" customFormat="1" ht="15.75" customHeight="1">
      <c r="B24" s="203"/>
      <c r="C24" s="203"/>
      <c r="D24" s="203"/>
      <c r="E24" s="203"/>
      <c r="F24" s="203"/>
      <c r="G24" s="203"/>
      <c r="H24" s="203"/>
    </row>
    <row r="25" spans="2:8" s="5" customFormat="1" ht="15.75" customHeight="1">
      <c r="B25" s="203"/>
      <c r="C25" s="203"/>
      <c r="D25" s="203"/>
      <c r="E25" s="203"/>
      <c r="F25" s="203"/>
      <c r="G25" s="203"/>
      <c r="H25" s="203"/>
    </row>
    <row r="26" spans="2:8" s="5" customFormat="1" ht="15.75" customHeight="1">
      <c r="B26" s="203"/>
      <c r="C26" s="203"/>
      <c r="D26" s="203"/>
      <c r="E26" s="203"/>
      <c r="F26" s="203"/>
      <c r="G26" s="203"/>
      <c r="H26" s="203"/>
    </row>
    <row r="27" spans="2:8" s="5" customFormat="1" ht="15.75" customHeight="1">
      <c r="B27" s="203"/>
      <c r="C27" s="203"/>
      <c r="D27" s="203"/>
      <c r="E27" s="203"/>
      <c r="F27" s="203"/>
      <c r="G27" s="203"/>
      <c r="H27" s="203"/>
    </row>
    <row r="28" spans="2:8" s="5" customFormat="1" ht="15.75" customHeight="1">
      <c r="B28" s="203"/>
      <c r="C28" s="203"/>
      <c r="D28" s="203"/>
      <c r="E28" s="203"/>
      <c r="F28" s="203"/>
      <c r="G28" s="203"/>
      <c r="H28" s="203"/>
    </row>
    <row r="29" spans="2:8" s="5" customFormat="1" ht="15.75" customHeight="1">
      <c r="B29" s="203"/>
      <c r="C29" s="203"/>
      <c r="D29" s="203"/>
      <c r="E29" s="203"/>
      <c r="F29" s="203"/>
      <c r="G29" s="203"/>
      <c r="H29" s="203"/>
    </row>
    <row r="30" spans="2:8" s="5" customFormat="1" ht="15.75" customHeight="1">
      <c r="B30" s="203"/>
      <c r="C30" s="203"/>
      <c r="D30" s="203"/>
      <c r="E30" s="203"/>
      <c r="F30" s="203"/>
      <c r="G30" s="203"/>
      <c r="H30" s="203"/>
    </row>
    <row r="31" spans="2:8" s="5" customFormat="1" ht="15.75" customHeight="1">
      <c r="B31" s="203"/>
      <c r="C31" s="203"/>
      <c r="D31" s="203"/>
      <c r="E31" s="203"/>
      <c r="F31" s="203"/>
      <c r="G31" s="203"/>
      <c r="H31" s="203"/>
    </row>
    <row r="32" spans="3:8" ht="15.75" customHeight="1">
      <c r="C32" s="261"/>
      <c r="D32" s="261"/>
      <c r="E32" s="261"/>
      <c r="F32" s="261"/>
      <c r="G32" s="261"/>
      <c r="H32" s="261"/>
    </row>
    <row r="33" spans="3:8" ht="15.75" customHeight="1">
      <c r="C33" s="261"/>
      <c r="D33" s="261"/>
      <c r="E33" s="261"/>
      <c r="F33" s="261"/>
      <c r="G33" s="261"/>
      <c r="H33" s="261"/>
    </row>
    <row r="34" spans="3:8" ht="15.75" customHeight="1">
      <c r="C34" s="261"/>
      <c r="D34" s="261"/>
      <c r="E34" s="261"/>
      <c r="F34" s="261"/>
      <c r="G34" s="261"/>
      <c r="H34" s="261"/>
    </row>
    <row r="35" spans="3:8" ht="15.75" customHeight="1">
      <c r="C35" s="261"/>
      <c r="D35" s="261"/>
      <c r="E35" s="261"/>
      <c r="F35" s="261"/>
      <c r="G35" s="261"/>
      <c r="H35" s="261"/>
    </row>
    <row r="36" spans="3:8" ht="15.75" customHeight="1">
      <c r="C36" s="261"/>
      <c r="D36" s="261"/>
      <c r="E36" s="261"/>
      <c r="F36" s="261"/>
      <c r="G36" s="261"/>
      <c r="H36" s="261"/>
    </row>
    <row r="37" spans="3:8" ht="15.75" customHeight="1">
      <c r="C37" s="261"/>
      <c r="D37" s="261"/>
      <c r="E37" s="261"/>
      <c r="F37" s="261"/>
      <c r="G37" s="261"/>
      <c r="H37" s="261"/>
    </row>
    <row r="38" spans="3:8" ht="15.75" customHeight="1">
      <c r="C38" s="261"/>
      <c r="D38" s="261"/>
      <c r="E38" s="261"/>
      <c r="F38" s="261"/>
      <c r="G38" s="261"/>
      <c r="H38" s="261"/>
    </row>
    <row r="39" spans="3:8" ht="15.75" customHeight="1">
      <c r="C39" s="261"/>
      <c r="D39" s="261"/>
      <c r="E39" s="261"/>
      <c r="F39" s="261"/>
      <c r="G39" s="261"/>
      <c r="H39" s="261"/>
    </row>
    <row r="40" spans="3:8" ht="15.75" customHeight="1">
      <c r="C40" s="261"/>
      <c r="D40" s="261"/>
      <c r="E40" s="261"/>
      <c r="F40" s="261"/>
      <c r="G40" s="261"/>
      <c r="H40" s="261"/>
    </row>
    <row r="41" spans="3:8" ht="15.75" customHeight="1">
      <c r="C41" s="261"/>
      <c r="D41" s="261"/>
      <c r="E41" s="261"/>
      <c r="F41" s="261"/>
      <c r="G41" s="261"/>
      <c r="H41" s="261"/>
    </row>
    <row r="42" spans="3:8" ht="15.75" customHeight="1">
      <c r="C42" s="261"/>
      <c r="D42" s="261"/>
      <c r="E42" s="261"/>
      <c r="F42" s="261"/>
      <c r="G42" s="261"/>
      <c r="H42" s="261"/>
    </row>
    <row r="43" spans="3:8" ht="15.75" customHeight="1">
      <c r="C43" s="261"/>
      <c r="D43" s="261"/>
      <c r="E43" s="261"/>
      <c r="F43" s="261"/>
      <c r="G43" s="261"/>
      <c r="H43" s="261"/>
    </row>
    <row r="44" spans="3:8" ht="11.25">
      <c r="C44" s="261"/>
      <c r="D44" s="261"/>
      <c r="E44" s="261"/>
      <c r="F44" s="261"/>
      <c r="G44" s="261"/>
      <c r="H44" s="261"/>
    </row>
    <row r="45" spans="3:8" ht="11.25">
      <c r="C45" s="261"/>
      <c r="D45" s="261"/>
      <c r="E45" s="261"/>
      <c r="F45" s="261"/>
      <c r="G45" s="261"/>
      <c r="H45" s="261"/>
    </row>
    <row r="46" spans="3:8" ht="11.25">
      <c r="C46" s="261"/>
      <c r="D46" s="261"/>
      <c r="E46" s="261"/>
      <c r="F46" s="261"/>
      <c r="G46" s="261"/>
      <c r="H46" s="261"/>
    </row>
    <row r="47" spans="3:8" ht="11.25">
      <c r="C47" s="261"/>
      <c r="D47" s="261"/>
      <c r="E47" s="261"/>
      <c r="F47" s="261"/>
      <c r="G47" s="261"/>
      <c r="H47" s="261"/>
    </row>
    <row r="48" spans="3:8" ht="11.25">
      <c r="C48" s="261"/>
      <c r="D48" s="261"/>
      <c r="E48" s="261"/>
      <c r="F48" s="261"/>
      <c r="G48" s="261"/>
      <c r="H48" s="261"/>
    </row>
    <row r="49" spans="3:8" ht="11.25">
      <c r="C49" s="261"/>
      <c r="D49" s="261"/>
      <c r="E49" s="261"/>
      <c r="F49" s="261"/>
      <c r="G49" s="261"/>
      <c r="H49" s="261"/>
    </row>
    <row r="50" spans="3:8" ht="11.25">
      <c r="C50" s="261"/>
      <c r="D50" s="261"/>
      <c r="E50" s="261"/>
      <c r="F50" s="261"/>
      <c r="G50" s="261"/>
      <c r="H50" s="261"/>
    </row>
    <row r="51" spans="3:8" ht="11.25">
      <c r="C51" s="261"/>
      <c r="D51" s="261"/>
      <c r="E51" s="261"/>
      <c r="F51" s="261"/>
      <c r="G51" s="261"/>
      <c r="H51" s="261"/>
    </row>
    <row r="52" spans="3:8" ht="11.25">
      <c r="C52" s="261"/>
      <c r="D52" s="261"/>
      <c r="E52" s="261"/>
      <c r="F52" s="261"/>
      <c r="G52" s="261"/>
      <c r="H52" s="261"/>
    </row>
    <row r="53" spans="3:8" ht="11.25">
      <c r="C53" s="261"/>
      <c r="D53" s="261"/>
      <c r="E53" s="261"/>
      <c r="F53" s="261"/>
      <c r="G53" s="261"/>
      <c r="H53" s="261"/>
    </row>
    <row r="54" spans="3:8" ht="11.25">
      <c r="C54" s="261"/>
      <c r="D54" s="261"/>
      <c r="E54" s="261"/>
      <c r="F54" s="261"/>
      <c r="G54" s="261"/>
      <c r="H54" s="261"/>
    </row>
    <row r="55" spans="3:8" ht="11.25">
      <c r="C55" s="261"/>
      <c r="D55" s="261"/>
      <c r="E55" s="261"/>
      <c r="F55" s="261"/>
      <c r="G55" s="261"/>
      <c r="H55" s="261"/>
    </row>
    <row r="56" spans="3:8" ht="11.25">
      <c r="C56" s="261"/>
      <c r="D56" s="261"/>
      <c r="E56" s="261"/>
      <c r="F56" s="261"/>
      <c r="G56" s="261"/>
      <c r="H56" s="261"/>
    </row>
    <row r="57" spans="3:8" ht="11.25">
      <c r="C57" s="261"/>
      <c r="D57" s="261"/>
      <c r="E57" s="261"/>
      <c r="F57" s="261"/>
      <c r="G57" s="261"/>
      <c r="H57" s="261"/>
    </row>
    <row r="58" spans="3:8" ht="11.25">
      <c r="C58" s="261"/>
      <c r="D58" s="261"/>
      <c r="E58" s="261"/>
      <c r="F58" s="261"/>
      <c r="G58" s="261"/>
      <c r="H58" s="261"/>
    </row>
    <row r="59" spans="3:8" ht="11.25">
      <c r="C59" s="261"/>
      <c r="D59" s="261"/>
      <c r="E59" s="261"/>
      <c r="F59" s="261"/>
      <c r="G59" s="261"/>
      <c r="H59" s="261"/>
    </row>
    <row r="60" spans="3:8" ht="11.25">
      <c r="C60" s="261"/>
      <c r="D60" s="261"/>
      <c r="E60" s="261"/>
      <c r="F60" s="261"/>
      <c r="G60" s="261"/>
      <c r="H60" s="261"/>
    </row>
    <row r="61" spans="3:8" ht="11.25">
      <c r="C61" s="261"/>
      <c r="D61" s="261"/>
      <c r="E61" s="261"/>
      <c r="F61" s="261"/>
      <c r="G61" s="261"/>
      <c r="H61" s="261"/>
    </row>
    <row r="62" spans="3:8" ht="11.25">
      <c r="C62" s="261"/>
      <c r="D62" s="261"/>
      <c r="E62" s="261"/>
      <c r="F62" s="261"/>
      <c r="G62" s="261"/>
      <c r="H62" s="261"/>
    </row>
    <row r="63" spans="3:8" ht="11.25">
      <c r="C63" s="261"/>
      <c r="D63" s="261"/>
      <c r="E63" s="261"/>
      <c r="F63" s="261"/>
      <c r="G63" s="261"/>
      <c r="H63" s="261"/>
    </row>
    <row r="64" spans="3:8" ht="11.25">
      <c r="C64" s="261"/>
      <c r="D64" s="261"/>
      <c r="E64" s="261"/>
      <c r="F64" s="261"/>
      <c r="G64" s="261"/>
      <c r="H64" s="261"/>
    </row>
    <row r="65" spans="3:8" ht="11.25">
      <c r="C65" s="261"/>
      <c r="D65" s="261"/>
      <c r="E65" s="261"/>
      <c r="F65" s="261"/>
      <c r="G65" s="261"/>
      <c r="H65" s="261"/>
    </row>
    <row r="66" spans="3:8" ht="11.25">
      <c r="C66" s="261"/>
      <c r="D66" s="261"/>
      <c r="E66" s="261"/>
      <c r="F66" s="261"/>
      <c r="G66" s="261"/>
      <c r="H66" s="261"/>
    </row>
    <row r="67" spans="3:8" ht="11.25">
      <c r="C67" s="261"/>
      <c r="D67" s="261"/>
      <c r="E67" s="261"/>
      <c r="F67" s="261"/>
      <c r="G67" s="261"/>
      <c r="H67" s="261"/>
    </row>
    <row r="68" spans="3:8" ht="11.25">
      <c r="C68" s="261"/>
      <c r="D68" s="261"/>
      <c r="E68" s="261"/>
      <c r="F68" s="261"/>
      <c r="G68" s="261"/>
      <c r="H68" s="261"/>
    </row>
    <row r="69" spans="3:8" ht="11.25">
      <c r="C69" s="261"/>
      <c r="D69" s="261"/>
      <c r="E69" s="261"/>
      <c r="F69" s="261"/>
      <c r="G69" s="261"/>
      <c r="H69" s="261"/>
    </row>
    <row r="70" spans="3:8" ht="11.25">
      <c r="C70" s="261"/>
      <c r="D70" s="261"/>
      <c r="E70" s="261"/>
      <c r="F70" s="261"/>
      <c r="G70" s="261"/>
      <c r="H70" s="261"/>
    </row>
    <row r="71" spans="3:8" ht="11.25">
      <c r="C71" s="261"/>
      <c r="D71" s="261"/>
      <c r="E71" s="261"/>
      <c r="F71" s="261"/>
      <c r="G71" s="261"/>
      <c r="H71" s="261"/>
    </row>
    <row r="72" spans="3:8" ht="11.25">
      <c r="C72" s="261"/>
      <c r="D72" s="261"/>
      <c r="E72" s="261"/>
      <c r="F72" s="261"/>
      <c r="G72" s="261"/>
      <c r="H72" s="261"/>
    </row>
    <row r="73" spans="3:8" ht="11.25">
      <c r="C73" s="261"/>
      <c r="D73" s="261"/>
      <c r="E73" s="261"/>
      <c r="F73" s="261"/>
      <c r="G73" s="261"/>
      <c r="H73" s="261"/>
    </row>
    <row r="74" spans="3:8" ht="11.25">
      <c r="C74" s="261"/>
      <c r="D74" s="261"/>
      <c r="E74" s="261"/>
      <c r="F74" s="261"/>
      <c r="G74" s="261"/>
      <c r="H74" s="261"/>
    </row>
    <row r="75" spans="3:8" ht="11.25">
      <c r="C75" s="261"/>
      <c r="D75" s="261"/>
      <c r="E75" s="261"/>
      <c r="F75" s="261"/>
      <c r="G75" s="261"/>
      <c r="H75" s="261"/>
    </row>
    <row r="76" spans="3:8" ht="11.25">
      <c r="C76" s="261"/>
      <c r="D76" s="261"/>
      <c r="E76" s="261"/>
      <c r="F76" s="261"/>
      <c r="G76" s="261"/>
      <c r="H76" s="261"/>
    </row>
    <row r="77" spans="3:8" ht="11.25">
      <c r="C77" s="261"/>
      <c r="D77" s="261"/>
      <c r="E77" s="261"/>
      <c r="F77" s="261"/>
      <c r="G77" s="261"/>
      <c r="H77" s="261"/>
    </row>
    <row r="78" spans="3:8" ht="11.25">
      <c r="C78" s="261"/>
      <c r="D78" s="261"/>
      <c r="E78" s="261"/>
      <c r="F78" s="261"/>
      <c r="G78" s="261"/>
      <c r="H78" s="261"/>
    </row>
    <row r="79" spans="3:8" ht="11.25">
      <c r="C79" s="261"/>
      <c r="D79" s="261"/>
      <c r="E79" s="261"/>
      <c r="F79" s="261"/>
      <c r="G79" s="261"/>
      <c r="H79" s="261"/>
    </row>
    <row r="80" spans="3:8" ht="11.25">
      <c r="C80" s="261"/>
      <c r="D80" s="261"/>
      <c r="E80" s="261"/>
      <c r="F80" s="261"/>
      <c r="G80" s="261"/>
      <c r="H80" s="261"/>
    </row>
    <row r="81" spans="3:8" ht="11.25">
      <c r="C81" s="261"/>
      <c r="D81" s="261"/>
      <c r="E81" s="261"/>
      <c r="F81" s="261"/>
      <c r="G81" s="261"/>
      <c r="H81" s="261"/>
    </row>
    <row r="82" spans="3:8" ht="11.25">
      <c r="C82" s="261"/>
      <c r="D82" s="261"/>
      <c r="E82" s="261"/>
      <c r="F82" s="261"/>
      <c r="G82" s="261"/>
      <c r="H82" s="261"/>
    </row>
    <row r="83" spans="3:8" ht="11.25">
      <c r="C83" s="261"/>
      <c r="D83" s="261"/>
      <c r="E83" s="261"/>
      <c r="F83" s="261"/>
      <c r="G83" s="261"/>
      <c r="H83" s="261"/>
    </row>
    <row r="84" spans="3:8" ht="11.25">
      <c r="C84" s="261"/>
      <c r="D84" s="261"/>
      <c r="E84" s="261"/>
      <c r="F84" s="261"/>
      <c r="G84" s="261"/>
      <c r="H84" s="261"/>
    </row>
    <row r="85" spans="3:8" ht="11.25">
      <c r="C85" s="261"/>
      <c r="D85" s="261"/>
      <c r="E85" s="261"/>
      <c r="F85" s="261"/>
      <c r="G85" s="261"/>
      <c r="H85" s="261"/>
    </row>
    <row r="86" spans="3:8" ht="11.25">
      <c r="C86" s="261"/>
      <c r="D86" s="261"/>
      <c r="E86" s="261"/>
      <c r="F86" s="261"/>
      <c r="G86" s="261"/>
      <c r="H86" s="261"/>
    </row>
    <row r="87" spans="3:8" ht="11.25">
      <c r="C87" s="261"/>
      <c r="D87" s="261"/>
      <c r="E87" s="261"/>
      <c r="F87" s="261"/>
      <c r="G87" s="261"/>
      <c r="H87" s="261"/>
    </row>
    <row r="88" spans="3:8" ht="11.25">
      <c r="C88" s="261"/>
      <c r="D88" s="261"/>
      <c r="E88" s="261"/>
      <c r="F88" s="261"/>
      <c r="G88" s="261"/>
      <c r="H88" s="261"/>
    </row>
    <row r="89" spans="3:8" ht="11.25">
      <c r="C89" s="261"/>
      <c r="D89" s="261"/>
      <c r="E89" s="261"/>
      <c r="F89" s="261"/>
      <c r="G89" s="261"/>
      <c r="H89" s="261"/>
    </row>
    <row r="90" spans="3:8" ht="11.25">
      <c r="C90" s="261"/>
      <c r="D90" s="261"/>
      <c r="E90" s="261"/>
      <c r="F90" s="261"/>
      <c r="G90" s="261"/>
      <c r="H90" s="261"/>
    </row>
    <row r="91" spans="3:8" ht="11.25">
      <c r="C91" s="261"/>
      <c r="D91" s="261"/>
      <c r="E91" s="261"/>
      <c r="F91" s="261"/>
      <c r="G91" s="261"/>
      <c r="H91" s="261"/>
    </row>
    <row r="92" spans="3:8" ht="11.25">
      <c r="C92" s="261"/>
      <c r="D92" s="261"/>
      <c r="E92" s="261"/>
      <c r="F92" s="261"/>
      <c r="G92" s="261"/>
      <c r="H92" s="261"/>
    </row>
    <row r="93" spans="3:8" ht="11.25">
      <c r="C93" s="261"/>
      <c r="D93" s="261"/>
      <c r="E93" s="261"/>
      <c r="F93" s="261"/>
      <c r="G93" s="261"/>
      <c r="H93" s="261"/>
    </row>
    <row r="94" spans="3:8" ht="11.25">
      <c r="C94" s="261"/>
      <c r="D94" s="261"/>
      <c r="E94" s="261"/>
      <c r="F94" s="261"/>
      <c r="G94" s="261"/>
      <c r="H94" s="261"/>
    </row>
    <row r="95" spans="3:8" ht="11.25">
      <c r="C95" s="261"/>
      <c r="D95" s="261"/>
      <c r="E95" s="261"/>
      <c r="F95" s="261"/>
      <c r="G95" s="261"/>
      <c r="H95" s="261"/>
    </row>
    <row r="96" spans="3:8" ht="11.25">
      <c r="C96" s="261"/>
      <c r="D96" s="261"/>
      <c r="E96" s="261"/>
      <c r="F96" s="261"/>
      <c r="G96" s="261"/>
      <c r="H96" s="261"/>
    </row>
    <row r="97" spans="3:8" ht="11.25">
      <c r="C97" s="261"/>
      <c r="D97" s="261"/>
      <c r="E97" s="261"/>
      <c r="F97" s="261"/>
      <c r="G97" s="261"/>
      <c r="H97" s="261"/>
    </row>
    <row r="98" spans="3:8" ht="11.25">
      <c r="C98" s="261"/>
      <c r="D98" s="261"/>
      <c r="E98" s="261"/>
      <c r="F98" s="261"/>
      <c r="G98" s="261"/>
      <c r="H98" s="261"/>
    </row>
    <row r="99" spans="3:8" ht="11.25">
      <c r="C99" s="261"/>
      <c r="D99" s="261"/>
      <c r="E99" s="261"/>
      <c r="F99" s="261"/>
      <c r="G99" s="261"/>
      <c r="H99" s="261"/>
    </row>
    <row r="100" spans="3:8" ht="11.25">
      <c r="C100" s="261"/>
      <c r="D100" s="261"/>
      <c r="E100" s="261"/>
      <c r="F100" s="261"/>
      <c r="G100" s="261"/>
      <c r="H100" s="261"/>
    </row>
    <row r="101" spans="3:8" ht="11.25">
      <c r="C101" s="261"/>
      <c r="D101" s="261"/>
      <c r="E101" s="261"/>
      <c r="F101" s="261"/>
      <c r="G101" s="261"/>
      <c r="H101" s="261"/>
    </row>
    <row r="102" spans="3:8" ht="11.25">
      <c r="C102" s="261"/>
      <c r="D102" s="261"/>
      <c r="E102" s="261"/>
      <c r="F102" s="261"/>
      <c r="G102" s="261"/>
      <c r="H102" s="261"/>
    </row>
    <row r="103" spans="3:8" ht="11.25">
      <c r="C103" s="261"/>
      <c r="D103" s="261"/>
      <c r="E103" s="261"/>
      <c r="F103" s="261"/>
      <c r="G103" s="261"/>
      <c r="H103" s="261"/>
    </row>
    <row r="104" spans="3:8" ht="11.25">
      <c r="C104" s="261"/>
      <c r="D104" s="261"/>
      <c r="E104" s="261"/>
      <c r="F104" s="261"/>
      <c r="G104" s="261"/>
      <c r="H104" s="261"/>
    </row>
    <row r="105" spans="3:8" ht="11.25">
      <c r="C105" s="261"/>
      <c r="D105" s="261"/>
      <c r="E105" s="261"/>
      <c r="F105" s="261"/>
      <c r="G105" s="261"/>
      <c r="H105" s="261"/>
    </row>
    <row r="106" spans="3:8" ht="11.25">
      <c r="C106" s="261"/>
      <c r="D106" s="261"/>
      <c r="E106" s="261"/>
      <c r="F106" s="261"/>
      <c r="G106" s="261"/>
      <c r="H106" s="261"/>
    </row>
    <row r="107" spans="3:8" ht="11.25">
      <c r="C107" s="261"/>
      <c r="D107" s="261"/>
      <c r="E107" s="261"/>
      <c r="F107" s="261"/>
      <c r="G107" s="261"/>
      <c r="H107" s="261"/>
    </row>
    <row r="108" spans="3:8" ht="11.25">
      <c r="C108" s="261"/>
      <c r="D108" s="261"/>
      <c r="E108" s="261"/>
      <c r="F108" s="261"/>
      <c r="G108" s="261"/>
      <c r="H108" s="261"/>
    </row>
    <row r="109" spans="3:8" ht="11.25">
      <c r="C109" s="261"/>
      <c r="D109" s="261"/>
      <c r="E109" s="261"/>
      <c r="F109" s="261"/>
      <c r="G109" s="261"/>
      <c r="H109" s="261"/>
    </row>
    <row r="110" spans="3:8" ht="11.25">
      <c r="C110" s="261"/>
      <c r="D110" s="261"/>
      <c r="E110" s="261"/>
      <c r="F110" s="261"/>
      <c r="G110" s="261"/>
      <c r="H110" s="261"/>
    </row>
    <row r="111" spans="3:8" ht="11.25">
      <c r="C111" s="261"/>
      <c r="D111" s="261"/>
      <c r="E111" s="261"/>
      <c r="F111" s="261"/>
      <c r="G111" s="261"/>
      <c r="H111" s="261"/>
    </row>
    <row r="112" spans="3:8" ht="11.25">
      <c r="C112" s="261"/>
      <c r="D112" s="261"/>
      <c r="E112" s="261"/>
      <c r="F112" s="261"/>
      <c r="G112" s="261"/>
      <c r="H112" s="261"/>
    </row>
    <row r="113" spans="3:8" ht="11.25">
      <c r="C113" s="261"/>
      <c r="D113" s="261"/>
      <c r="E113" s="261"/>
      <c r="F113" s="261"/>
      <c r="G113" s="261"/>
      <c r="H113" s="261"/>
    </row>
    <row r="114" spans="3:8" ht="11.25">
      <c r="C114" s="261"/>
      <c r="D114" s="261"/>
      <c r="E114" s="261"/>
      <c r="F114" s="261"/>
      <c r="G114" s="261"/>
      <c r="H114" s="261"/>
    </row>
    <row r="115" spans="3:8" ht="11.25">
      <c r="C115" s="261"/>
      <c r="D115" s="261"/>
      <c r="E115" s="261"/>
      <c r="F115" s="261"/>
      <c r="G115" s="261"/>
      <c r="H115" s="261"/>
    </row>
    <row r="116" spans="3:8" ht="11.25">
      <c r="C116" s="261"/>
      <c r="D116" s="261"/>
      <c r="E116" s="261"/>
      <c r="F116" s="261"/>
      <c r="G116" s="261"/>
      <c r="H116" s="261"/>
    </row>
    <row r="117" spans="3:8" ht="11.25">
      <c r="C117" s="261"/>
      <c r="D117" s="261"/>
      <c r="E117" s="261"/>
      <c r="F117" s="261"/>
      <c r="G117" s="261"/>
      <c r="H117" s="261"/>
    </row>
    <row r="118" spans="3:8" ht="11.25">
      <c r="C118" s="261"/>
      <c r="D118" s="261"/>
      <c r="E118" s="261"/>
      <c r="F118" s="261"/>
      <c r="G118" s="261"/>
      <c r="H118" s="261"/>
    </row>
    <row r="119" spans="3:8" ht="11.25">
      <c r="C119" s="261"/>
      <c r="D119" s="261"/>
      <c r="E119" s="261"/>
      <c r="F119" s="261"/>
      <c r="G119" s="261"/>
      <c r="H119" s="261"/>
    </row>
    <row r="120" spans="3:8" ht="11.25">
      <c r="C120" s="261"/>
      <c r="D120" s="261"/>
      <c r="E120" s="261"/>
      <c r="F120" s="261"/>
      <c r="G120" s="261"/>
      <c r="H120" s="261"/>
    </row>
    <row r="121" spans="3:8" ht="11.25">
      <c r="C121" s="261"/>
      <c r="D121" s="261"/>
      <c r="E121" s="261"/>
      <c r="F121" s="261"/>
      <c r="G121" s="261"/>
      <c r="H121" s="261"/>
    </row>
    <row r="122" spans="3:8" ht="11.25">
      <c r="C122" s="261"/>
      <c r="D122" s="261"/>
      <c r="E122" s="261"/>
      <c r="F122" s="261"/>
      <c r="G122" s="261"/>
      <c r="H122" s="261"/>
    </row>
    <row r="123" spans="3:8" ht="11.25">
      <c r="C123" s="261"/>
      <c r="D123" s="261"/>
      <c r="E123" s="261"/>
      <c r="F123" s="261"/>
      <c r="G123" s="261"/>
      <c r="H123" s="261"/>
    </row>
    <row r="124" spans="3:8" ht="11.25">
      <c r="C124" s="261"/>
      <c r="D124" s="261"/>
      <c r="E124" s="261"/>
      <c r="F124" s="261"/>
      <c r="G124" s="261"/>
      <c r="H124" s="261"/>
    </row>
    <row r="125" spans="3:8" ht="11.25">
      <c r="C125" s="261"/>
      <c r="D125" s="261"/>
      <c r="E125" s="261"/>
      <c r="F125" s="261"/>
      <c r="G125" s="261"/>
      <c r="H125" s="261"/>
    </row>
    <row r="126" spans="3:8" ht="11.25">
      <c r="C126" s="261"/>
      <c r="D126" s="261"/>
      <c r="E126" s="261"/>
      <c r="F126" s="261"/>
      <c r="G126" s="261"/>
      <c r="H126" s="261"/>
    </row>
    <row r="127" spans="3:8" ht="11.25">
      <c r="C127" s="261"/>
      <c r="D127" s="261"/>
      <c r="E127" s="261"/>
      <c r="F127" s="261"/>
      <c r="G127" s="261"/>
      <c r="H127" s="261"/>
    </row>
    <row r="128" spans="3:8" ht="11.25">
      <c r="C128" s="261"/>
      <c r="D128" s="261"/>
      <c r="E128" s="261"/>
      <c r="F128" s="261"/>
      <c r="G128" s="261"/>
      <c r="H128" s="261"/>
    </row>
    <row r="129" spans="3:8" ht="11.25">
      <c r="C129" s="261"/>
      <c r="D129" s="261"/>
      <c r="E129" s="261"/>
      <c r="F129" s="261"/>
      <c r="G129" s="261"/>
      <c r="H129" s="261"/>
    </row>
    <row r="130" spans="3:8" ht="11.25">
      <c r="C130" s="261"/>
      <c r="D130" s="261"/>
      <c r="E130" s="261"/>
      <c r="F130" s="261"/>
      <c r="G130" s="261"/>
      <c r="H130" s="261"/>
    </row>
    <row r="131" spans="3:8" ht="11.25">
      <c r="C131" s="261"/>
      <c r="D131" s="261"/>
      <c r="E131" s="261"/>
      <c r="F131" s="261"/>
      <c r="G131" s="261"/>
      <c r="H131" s="261"/>
    </row>
    <row r="132" spans="3:8" ht="11.25">
      <c r="C132" s="261"/>
      <c r="D132" s="261"/>
      <c r="E132" s="261"/>
      <c r="F132" s="261"/>
      <c r="G132" s="261"/>
      <c r="H132" s="261"/>
    </row>
    <row r="133" spans="3:8" ht="11.25">
      <c r="C133" s="261"/>
      <c r="D133" s="261"/>
      <c r="E133" s="261"/>
      <c r="F133" s="261"/>
      <c r="G133" s="261"/>
      <c r="H133" s="261"/>
    </row>
    <row r="134" spans="3:8" ht="11.25">
      <c r="C134" s="261"/>
      <c r="D134" s="261"/>
      <c r="E134" s="261"/>
      <c r="F134" s="261"/>
      <c r="G134" s="261"/>
      <c r="H134" s="261"/>
    </row>
    <row r="135" spans="3:8" ht="11.25">
      <c r="C135" s="261"/>
      <c r="D135" s="261"/>
      <c r="E135" s="261"/>
      <c r="F135" s="261"/>
      <c r="G135" s="261"/>
      <c r="H135" s="261"/>
    </row>
    <row r="136" spans="3:8" ht="11.25">
      <c r="C136" s="261"/>
      <c r="D136" s="261"/>
      <c r="E136" s="261"/>
      <c r="F136" s="261"/>
      <c r="G136" s="261"/>
      <c r="H136" s="261"/>
    </row>
    <row r="137" spans="3:8" ht="11.25">
      <c r="C137" s="261"/>
      <c r="D137" s="261"/>
      <c r="E137" s="261"/>
      <c r="F137" s="261"/>
      <c r="G137" s="261"/>
      <c r="H137" s="261"/>
    </row>
    <row r="138" spans="3:8" ht="11.25">
      <c r="C138" s="261"/>
      <c r="D138" s="261"/>
      <c r="E138" s="261"/>
      <c r="F138" s="261"/>
      <c r="G138" s="261"/>
      <c r="H138" s="261"/>
    </row>
    <row r="139" spans="3:8" ht="11.25">
      <c r="C139" s="261"/>
      <c r="D139" s="261"/>
      <c r="E139" s="261"/>
      <c r="F139" s="261"/>
      <c r="G139" s="261"/>
      <c r="H139" s="261"/>
    </row>
    <row r="140" spans="3:8" ht="11.25">
      <c r="C140" s="261"/>
      <c r="D140" s="261"/>
      <c r="E140" s="261"/>
      <c r="F140" s="261"/>
      <c r="G140" s="261"/>
      <c r="H140" s="261"/>
    </row>
    <row r="141" spans="3:8" ht="11.25">
      <c r="C141" s="261"/>
      <c r="D141" s="261"/>
      <c r="E141" s="261"/>
      <c r="F141" s="261"/>
      <c r="G141" s="261"/>
      <c r="H141" s="261"/>
    </row>
    <row r="142" spans="3:8" ht="11.25">
      <c r="C142" s="261"/>
      <c r="D142" s="261"/>
      <c r="E142" s="261"/>
      <c r="F142" s="261"/>
      <c r="G142" s="261"/>
      <c r="H142" s="261"/>
    </row>
    <row r="143" spans="3:8" ht="11.25">
      <c r="C143" s="261"/>
      <c r="D143" s="261"/>
      <c r="E143" s="261"/>
      <c r="F143" s="261"/>
      <c r="G143" s="261"/>
      <c r="H143" s="261"/>
    </row>
    <row r="144" spans="3:8" ht="11.25">
      <c r="C144" s="261"/>
      <c r="D144" s="261"/>
      <c r="E144" s="261"/>
      <c r="F144" s="261"/>
      <c r="G144" s="261"/>
      <c r="H144" s="261"/>
    </row>
    <row r="145" spans="3:8" ht="11.25">
      <c r="C145" s="261"/>
      <c r="D145" s="261"/>
      <c r="E145" s="261"/>
      <c r="F145" s="261"/>
      <c r="G145" s="261"/>
      <c r="H145" s="261"/>
    </row>
    <row r="146" spans="3:8" ht="11.25">
      <c r="C146" s="261"/>
      <c r="D146" s="261"/>
      <c r="E146" s="261"/>
      <c r="F146" s="261"/>
      <c r="G146" s="261"/>
      <c r="H146" s="261"/>
    </row>
    <row r="147" spans="3:8" ht="11.25">
      <c r="C147" s="261"/>
      <c r="D147" s="261"/>
      <c r="E147" s="261"/>
      <c r="F147" s="261"/>
      <c r="G147" s="261"/>
      <c r="H147" s="261"/>
    </row>
    <row r="148" spans="3:8" ht="11.25">
      <c r="C148" s="261"/>
      <c r="D148" s="261"/>
      <c r="E148" s="261"/>
      <c r="F148" s="261"/>
      <c r="G148" s="261"/>
      <c r="H148" s="261"/>
    </row>
    <row r="149" spans="3:8" ht="11.25">
      <c r="C149" s="261"/>
      <c r="D149" s="261"/>
      <c r="E149" s="261"/>
      <c r="F149" s="261"/>
      <c r="G149" s="261"/>
      <c r="H149" s="261"/>
    </row>
    <row r="150" spans="3:8" ht="11.25">
      <c r="C150" s="261"/>
      <c r="D150" s="261"/>
      <c r="E150" s="261"/>
      <c r="F150" s="261"/>
      <c r="G150" s="261"/>
      <c r="H150" s="261"/>
    </row>
    <row r="151" spans="3:8" ht="11.25">
      <c r="C151" s="261"/>
      <c r="D151" s="261"/>
      <c r="E151" s="261"/>
      <c r="F151" s="261"/>
      <c r="G151" s="261"/>
      <c r="H151" s="261"/>
    </row>
    <row r="152" spans="3:8" ht="11.25">
      <c r="C152" s="261"/>
      <c r="D152" s="261"/>
      <c r="E152" s="261"/>
      <c r="F152" s="261"/>
      <c r="G152" s="261"/>
      <c r="H152" s="261"/>
    </row>
    <row r="153" spans="3:8" ht="11.25">
      <c r="C153" s="261"/>
      <c r="D153" s="261"/>
      <c r="E153" s="261"/>
      <c r="F153" s="261"/>
      <c r="G153" s="261"/>
      <c r="H153" s="261"/>
    </row>
    <row r="154" spans="3:8" ht="11.25">
      <c r="C154" s="261"/>
      <c r="D154" s="261"/>
      <c r="E154" s="261"/>
      <c r="F154" s="261"/>
      <c r="G154" s="261"/>
      <c r="H154" s="261"/>
    </row>
    <row r="155" spans="3:8" ht="11.25">
      <c r="C155" s="261"/>
      <c r="D155" s="261"/>
      <c r="E155" s="261"/>
      <c r="F155" s="261"/>
      <c r="G155" s="261"/>
      <c r="H155" s="261"/>
    </row>
    <row r="156" spans="3:8" ht="11.25">
      <c r="C156" s="261"/>
      <c r="D156" s="261"/>
      <c r="E156" s="261"/>
      <c r="F156" s="261"/>
      <c r="G156" s="261"/>
      <c r="H156" s="261"/>
    </row>
    <row r="157" spans="3:8" ht="11.25">
      <c r="C157" s="261"/>
      <c r="D157" s="261"/>
      <c r="E157" s="261"/>
      <c r="F157" s="261"/>
      <c r="G157" s="261"/>
      <c r="H157" s="261"/>
    </row>
    <row r="158" spans="3:8" ht="11.25">
      <c r="C158" s="261"/>
      <c r="D158" s="261"/>
      <c r="E158" s="261"/>
      <c r="F158" s="261"/>
      <c r="G158" s="261"/>
      <c r="H158" s="261"/>
    </row>
    <row r="159" spans="3:8" ht="11.25">
      <c r="C159" s="261"/>
      <c r="D159" s="261"/>
      <c r="E159" s="261"/>
      <c r="F159" s="261"/>
      <c r="G159" s="261"/>
      <c r="H159" s="261"/>
    </row>
    <row r="160" spans="3:8" ht="11.25">
      <c r="C160" s="261"/>
      <c r="D160" s="261"/>
      <c r="E160" s="261"/>
      <c r="F160" s="261"/>
      <c r="G160" s="261"/>
      <c r="H160" s="261"/>
    </row>
    <row r="161" spans="3:8" ht="11.25">
      <c r="C161" s="261"/>
      <c r="D161" s="261"/>
      <c r="E161" s="261"/>
      <c r="F161" s="261"/>
      <c r="G161" s="261"/>
      <c r="H161" s="261"/>
    </row>
    <row r="162" spans="3:8" ht="11.25">
      <c r="C162" s="261"/>
      <c r="D162" s="261"/>
      <c r="E162" s="261"/>
      <c r="F162" s="261"/>
      <c r="G162" s="261"/>
      <c r="H162" s="261"/>
    </row>
    <row r="163" spans="3:8" ht="11.25">
      <c r="C163" s="261"/>
      <c r="D163" s="261"/>
      <c r="E163" s="261"/>
      <c r="F163" s="261"/>
      <c r="G163" s="261"/>
      <c r="H163" s="261"/>
    </row>
    <row r="164" spans="3:8" ht="11.25">
      <c r="C164" s="261"/>
      <c r="D164" s="261"/>
      <c r="E164" s="261"/>
      <c r="F164" s="261"/>
      <c r="G164" s="261"/>
      <c r="H164" s="261"/>
    </row>
    <row r="165" spans="3:8" ht="11.25">
      <c r="C165" s="261"/>
      <c r="D165" s="261"/>
      <c r="E165" s="261"/>
      <c r="F165" s="261"/>
      <c r="G165" s="261"/>
      <c r="H165" s="261"/>
    </row>
    <row r="166" spans="3:8" ht="11.25">
      <c r="C166" s="261"/>
      <c r="D166" s="261"/>
      <c r="E166" s="261"/>
      <c r="F166" s="261"/>
      <c r="G166" s="261"/>
      <c r="H166" s="261"/>
    </row>
    <row r="167" spans="3:8" ht="11.25">
      <c r="C167" s="261"/>
      <c r="D167" s="261"/>
      <c r="E167" s="261"/>
      <c r="F167" s="261"/>
      <c r="G167" s="261"/>
      <c r="H167" s="261"/>
    </row>
    <row r="168" spans="3:8" ht="11.25">
      <c r="C168" s="261"/>
      <c r="D168" s="261"/>
      <c r="E168" s="261"/>
      <c r="F168" s="261"/>
      <c r="G168" s="261"/>
      <c r="H168" s="261"/>
    </row>
    <row r="169" spans="3:8" ht="11.25">
      <c r="C169" s="261"/>
      <c r="D169" s="261"/>
      <c r="E169" s="261"/>
      <c r="F169" s="261"/>
      <c r="G169" s="261"/>
      <c r="H169" s="261"/>
    </row>
    <row r="170" spans="3:8" ht="11.25">
      <c r="C170" s="261"/>
      <c r="D170" s="261"/>
      <c r="E170" s="261"/>
      <c r="F170" s="261"/>
      <c r="G170" s="261"/>
      <c r="H170" s="261"/>
    </row>
    <row r="171" spans="3:8" ht="11.25">
      <c r="C171" s="261"/>
      <c r="D171" s="261"/>
      <c r="E171" s="261"/>
      <c r="F171" s="261"/>
      <c r="G171" s="261"/>
      <c r="H171" s="261"/>
    </row>
    <row r="172" spans="3:8" ht="11.25">
      <c r="C172" s="261"/>
      <c r="D172" s="261"/>
      <c r="E172" s="261"/>
      <c r="F172" s="261"/>
      <c r="G172" s="261"/>
      <c r="H172" s="261"/>
    </row>
    <row r="173" spans="3:8" ht="11.25">
      <c r="C173" s="261"/>
      <c r="D173" s="261"/>
      <c r="E173" s="261"/>
      <c r="F173" s="261"/>
      <c r="G173" s="261"/>
      <c r="H173" s="261"/>
    </row>
    <row r="174" spans="3:8" ht="11.25">
      <c r="C174" s="261"/>
      <c r="D174" s="261"/>
      <c r="E174" s="261"/>
      <c r="F174" s="261"/>
      <c r="G174" s="261"/>
      <c r="H174" s="261"/>
    </row>
    <row r="175" spans="3:8" ht="11.25">
      <c r="C175" s="261"/>
      <c r="D175" s="261"/>
      <c r="E175" s="261"/>
      <c r="F175" s="261"/>
      <c r="G175" s="261"/>
      <c r="H175" s="261"/>
    </row>
    <row r="176" spans="3:8" ht="11.25">
      <c r="C176" s="261"/>
      <c r="D176" s="261"/>
      <c r="E176" s="261"/>
      <c r="F176" s="261"/>
      <c r="G176" s="261"/>
      <c r="H176" s="261"/>
    </row>
    <row r="177" spans="3:8" ht="11.25">
      <c r="C177" s="261"/>
      <c r="D177" s="261"/>
      <c r="E177" s="261"/>
      <c r="F177" s="261"/>
      <c r="G177" s="261"/>
      <c r="H177" s="261"/>
    </row>
    <row r="178" spans="3:8" ht="11.25">
      <c r="C178" s="261"/>
      <c r="D178" s="261"/>
      <c r="E178" s="261"/>
      <c r="F178" s="261"/>
      <c r="G178" s="261"/>
      <c r="H178" s="261"/>
    </row>
    <row r="179" spans="3:8" ht="11.25">
      <c r="C179" s="261"/>
      <c r="D179" s="261"/>
      <c r="E179" s="261"/>
      <c r="F179" s="261"/>
      <c r="G179" s="261"/>
      <c r="H179" s="261"/>
    </row>
    <row r="180" spans="3:8" ht="11.25">
      <c r="C180" s="261"/>
      <c r="D180" s="261"/>
      <c r="E180" s="261"/>
      <c r="F180" s="261"/>
      <c r="G180" s="261"/>
      <c r="H180" s="261"/>
    </row>
    <row r="181" spans="3:8" ht="11.25">
      <c r="C181" s="261"/>
      <c r="D181" s="261"/>
      <c r="E181" s="261"/>
      <c r="F181" s="261"/>
      <c r="G181" s="261"/>
      <c r="H181" s="261"/>
    </row>
    <row r="182" spans="3:8" ht="11.25">
      <c r="C182" s="261"/>
      <c r="D182" s="261"/>
      <c r="E182" s="261"/>
      <c r="F182" s="261"/>
      <c r="G182" s="261"/>
      <c r="H182" s="261"/>
    </row>
    <row r="183" spans="3:8" ht="11.25">
      <c r="C183" s="261"/>
      <c r="D183" s="261"/>
      <c r="E183" s="261"/>
      <c r="F183" s="261"/>
      <c r="G183" s="261"/>
      <c r="H183" s="261"/>
    </row>
    <row r="184" spans="3:8" ht="11.25">
      <c r="C184" s="261"/>
      <c r="D184" s="261"/>
      <c r="E184" s="261"/>
      <c r="F184" s="261"/>
      <c r="G184" s="261"/>
      <c r="H184" s="261"/>
    </row>
    <row r="185" spans="3:8" ht="11.25">
      <c r="C185" s="261"/>
      <c r="D185" s="261"/>
      <c r="E185" s="261"/>
      <c r="F185" s="261"/>
      <c r="G185" s="261"/>
      <c r="H185" s="261"/>
    </row>
    <row r="186" spans="3:8" ht="11.25">
      <c r="C186" s="261"/>
      <c r="D186" s="261"/>
      <c r="E186" s="261"/>
      <c r="F186" s="261"/>
      <c r="G186" s="261"/>
      <c r="H186" s="261"/>
    </row>
    <row r="187" spans="3:8" ht="11.25">
      <c r="C187" s="261"/>
      <c r="D187" s="261"/>
      <c r="E187" s="261"/>
      <c r="F187" s="261"/>
      <c r="G187" s="261"/>
      <c r="H187" s="261"/>
    </row>
    <row r="188" spans="3:8" ht="11.25">
      <c r="C188" s="261"/>
      <c r="D188" s="261"/>
      <c r="E188" s="261"/>
      <c r="F188" s="261"/>
      <c r="G188" s="261"/>
      <c r="H188" s="261"/>
    </row>
    <row r="189" spans="3:8" ht="11.25">
      <c r="C189" s="261"/>
      <c r="D189" s="261"/>
      <c r="E189" s="261"/>
      <c r="F189" s="261"/>
      <c r="G189" s="261"/>
      <c r="H189" s="261"/>
    </row>
    <row r="190" spans="3:8" ht="11.25">
      <c r="C190" s="261"/>
      <c r="D190" s="261"/>
      <c r="E190" s="261"/>
      <c r="F190" s="261"/>
      <c r="G190" s="261"/>
      <c r="H190" s="261"/>
    </row>
    <row r="191" spans="3:8" ht="11.25">
      <c r="C191" s="261"/>
      <c r="D191" s="261"/>
      <c r="E191" s="261"/>
      <c r="F191" s="261"/>
      <c r="G191" s="261"/>
      <c r="H191" s="261"/>
    </row>
    <row r="192" spans="3:8" ht="11.25">
      <c r="C192" s="261"/>
      <c r="D192" s="261"/>
      <c r="E192" s="261"/>
      <c r="F192" s="261"/>
      <c r="G192" s="261"/>
      <c r="H192" s="261"/>
    </row>
    <row r="193" spans="3:8" ht="11.25">
      <c r="C193" s="261"/>
      <c r="D193" s="261"/>
      <c r="E193" s="261"/>
      <c r="F193" s="261"/>
      <c r="G193" s="261"/>
      <c r="H193" s="261"/>
    </row>
    <row r="194" spans="3:8" ht="11.25">
      <c r="C194" s="261"/>
      <c r="D194" s="261"/>
      <c r="E194" s="261"/>
      <c r="F194" s="261"/>
      <c r="G194" s="261"/>
      <c r="H194" s="261"/>
    </row>
    <row r="195" spans="3:8" ht="11.25">
      <c r="C195" s="261"/>
      <c r="D195" s="261"/>
      <c r="E195" s="261"/>
      <c r="F195" s="261"/>
      <c r="G195" s="261"/>
      <c r="H195" s="261"/>
    </row>
    <row r="196" spans="3:8" ht="11.25">
      <c r="C196" s="261"/>
      <c r="D196" s="261"/>
      <c r="E196" s="261"/>
      <c r="F196" s="261"/>
      <c r="G196" s="261"/>
      <c r="H196" s="261"/>
    </row>
    <row r="197" spans="3:8" ht="11.25">
      <c r="C197" s="261"/>
      <c r="D197" s="261"/>
      <c r="E197" s="261"/>
      <c r="F197" s="261"/>
      <c r="G197" s="261"/>
      <c r="H197" s="261"/>
    </row>
    <row r="198" spans="3:8" ht="11.25">
      <c r="C198" s="261"/>
      <c r="D198" s="261"/>
      <c r="E198" s="261"/>
      <c r="F198" s="261"/>
      <c r="G198" s="261"/>
      <c r="H198" s="261"/>
    </row>
    <row r="199" spans="3:8" ht="11.25">
      <c r="C199" s="261"/>
      <c r="D199" s="261"/>
      <c r="E199" s="261"/>
      <c r="F199" s="261"/>
      <c r="G199" s="261"/>
      <c r="H199" s="261"/>
    </row>
    <row r="200" spans="3:8" ht="11.25">
      <c r="C200" s="261"/>
      <c r="D200" s="261"/>
      <c r="E200" s="261"/>
      <c r="F200" s="261"/>
      <c r="G200" s="261"/>
      <c r="H200" s="261"/>
    </row>
    <row r="201" spans="3:8" ht="11.25">
      <c r="C201" s="261"/>
      <c r="D201" s="261"/>
      <c r="E201" s="261"/>
      <c r="F201" s="261"/>
      <c r="G201" s="261"/>
      <c r="H201" s="261"/>
    </row>
    <row r="202" spans="3:8" ht="11.25">
      <c r="C202" s="261"/>
      <c r="D202" s="261"/>
      <c r="E202" s="261"/>
      <c r="F202" s="261"/>
      <c r="G202" s="261"/>
      <c r="H202" s="261"/>
    </row>
    <row r="203" spans="3:8" ht="11.25">
      <c r="C203" s="261"/>
      <c r="D203" s="261"/>
      <c r="E203" s="261"/>
      <c r="F203" s="261"/>
      <c r="G203" s="261"/>
      <c r="H203" s="261"/>
    </row>
    <row r="204" spans="3:8" ht="11.25">
      <c r="C204" s="261"/>
      <c r="D204" s="261"/>
      <c r="E204" s="261"/>
      <c r="F204" s="261"/>
      <c r="G204" s="261"/>
      <c r="H204" s="261"/>
    </row>
    <row r="205" spans="3:8" ht="11.25">
      <c r="C205" s="261"/>
      <c r="D205" s="261"/>
      <c r="E205" s="261"/>
      <c r="F205" s="261"/>
      <c r="G205" s="261"/>
      <c r="H205" s="261"/>
    </row>
    <row r="206" spans="3:8" ht="11.25">
      <c r="C206" s="261"/>
      <c r="D206" s="261"/>
      <c r="E206" s="261"/>
      <c r="F206" s="261"/>
      <c r="G206" s="261"/>
      <c r="H206" s="261"/>
    </row>
    <row r="207" spans="3:8" ht="11.25">
      <c r="C207" s="261"/>
      <c r="D207" s="261"/>
      <c r="E207" s="261"/>
      <c r="F207" s="261"/>
      <c r="G207" s="261"/>
      <c r="H207" s="261"/>
    </row>
    <row r="208" spans="3:8" ht="11.25">
      <c r="C208" s="261"/>
      <c r="D208" s="261"/>
      <c r="E208" s="261"/>
      <c r="F208" s="261"/>
      <c r="G208" s="261"/>
      <c r="H208" s="261"/>
    </row>
    <row r="209" spans="3:8" ht="11.25">
      <c r="C209" s="261"/>
      <c r="D209" s="261"/>
      <c r="E209" s="261"/>
      <c r="F209" s="261"/>
      <c r="G209" s="261"/>
      <c r="H209" s="261"/>
    </row>
    <row r="210" spans="3:8" ht="11.25">
      <c r="C210" s="261"/>
      <c r="D210" s="261"/>
      <c r="E210" s="261"/>
      <c r="F210" s="261"/>
      <c r="G210" s="261"/>
      <c r="H210" s="261"/>
    </row>
    <row r="211" spans="3:8" ht="11.25">
      <c r="C211" s="261"/>
      <c r="D211" s="261"/>
      <c r="E211" s="261"/>
      <c r="F211" s="261"/>
      <c r="G211" s="261"/>
      <c r="H211" s="261"/>
    </row>
    <row r="212" spans="3:8" ht="11.25">
      <c r="C212" s="261"/>
      <c r="D212" s="261"/>
      <c r="E212" s="261"/>
      <c r="F212" s="261"/>
      <c r="G212" s="261"/>
      <c r="H212" s="261"/>
    </row>
    <row r="213" spans="3:8" ht="11.25">
      <c r="C213" s="261"/>
      <c r="D213" s="261"/>
      <c r="E213" s="261"/>
      <c r="F213" s="261"/>
      <c r="G213" s="261"/>
      <c r="H213" s="261"/>
    </row>
    <row r="214" spans="3:8" ht="11.25">
      <c r="C214" s="261"/>
      <c r="D214" s="261"/>
      <c r="E214" s="261"/>
      <c r="F214" s="261"/>
      <c r="G214" s="261"/>
      <c r="H214" s="261"/>
    </row>
    <row r="215" spans="3:8" ht="11.25">
      <c r="C215" s="261"/>
      <c r="D215" s="261"/>
      <c r="E215" s="261"/>
      <c r="F215" s="261"/>
      <c r="G215" s="261"/>
      <c r="H215" s="261"/>
    </row>
    <row r="216" spans="3:8" ht="11.25">
      <c r="C216" s="261"/>
      <c r="D216" s="261"/>
      <c r="E216" s="261"/>
      <c r="F216" s="261"/>
      <c r="G216" s="261"/>
      <c r="H216" s="261"/>
    </row>
    <row r="217" spans="3:8" ht="11.25">
      <c r="C217" s="261"/>
      <c r="D217" s="261"/>
      <c r="E217" s="261"/>
      <c r="F217" s="261"/>
      <c r="G217" s="261"/>
      <c r="H217" s="261"/>
    </row>
    <row r="218" spans="3:8" ht="11.25">
      <c r="C218" s="261"/>
      <c r="D218" s="261"/>
      <c r="E218" s="261"/>
      <c r="F218" s="261"/>
      <c r="G218" s="261"/>
      <c r="H218" s="261"/>
    </row>
    <row r="219" spans="3:8" ht="11.25">
      <c r="C219" s="261"/>
      <c r="D219" s="261"/>
      <c r="E219" s="261"/>
      <c r="F219" s="261"/>
      <c r="G219" s="261"/>
      <c r="H219" s="261"/>
    </row>
    <row r="220" spans="3:8" ht="11.25">
      <c r="C220" s="261"/>
      <c r="D220" s="261"/>
      <c r="E220" s="261"/>
      <c r="F220" s="261"/>
      <c r="G220" s="261"/>
      <c r="H220" s="261"/>
    </row>
    <row r="221" spans="3:8" ht="11.25">
      <c r="C221" s="261"/>
      <c r="D221" s="261"/>
      <c r="E221" s="261"/>
      <c r="F221" s="261"/>
      <c r="G221" s="261"/>
      <c r="H221" s="261"/>
    </row>
    <row r="222" spans="3:8" ht="11.25">
      <c r="C222" s="261"/>
      <c r="D222" s="261"/>
      <c r="E222" s="261"/>
      <c r="F222" s="261"/>
      <c r="G222" s="261"/>
      <c r="H222" s="261"/>
    </row>
    <row r="223" spans="3:8" ht="11.25">
      <c r="C223" s="261"/>
      <c r="D223" s="261"/>
      <c r="E223" s="261"/>
      <c r="F223" s="261"/>
      <c r="G223" s="261"/>
      <c r="H223" s="261"/>
    </row>
    <row r="224" spans="3:8" ht="11.25">
      <c r="C224" s="261"/>
      <c r="D224" s="261"/>
      <c r="E224" s="261"/>
      <c r="F224" s="261"/>
      <c r="G224" s="261"/>
      <c r="H224" s="261"/>
    </row>
    <row r="225" spans="3:8" ht="11.25">
      <c r="C225" s="261"/>
      <c r="D225" s="261"/>
      <c r="E225" s="261"/>
      <c r="F225" s="261"/>
      <c r="G225" s="261"/>
      <c r="H225" s="261"/>
    </row>
    <row r="226" spans="3:8" ht="11.25">
      <c r="C226" s="261"/>
      <c r="D226" s="261"/>
      <c r="E226" s="261"/>
      <c r="F226" s="261"/>
      <c r="G226" s="261"/>
      <c r="H226" s="261"/>
    </row>
    <row r="227" spans="3:8" ht="11.25">
      <c r="C227" s="261"/>
      <c r="D227" s="261"/>
      <c r="E227" s="261"/>
      <c r="F227" s="261"/>
      <c r="G227" s="261"/>
      <c r="H227" s="261"/>
    </row>
    <row r="228" spans="3:8" ht="11.25">
      <c r="C228" s="261"/>
      <c r="D228" s="261"/>
      <c r="E228" s="261"/>
      <c r="F228" s="261"/>
      <c r="G228" s="261"/>
      <c r="H228" s="261"/>
    </row>
    <row r="229" spans="3:8" ht="11.25">
      <c r="C229" s="261"/>
      <c r="D229" s="261"/>
      <c r="E229" s="261"/>
      <c r="F229" s="261"/>
      <c r="G229" s="261"/>
      <c r="H229" s="261"/>
    </row>
    <row r="230" spans="3:8" ht="11.25">
      <c r="C230" s="261"/>
      <c r="D230" s="261"/>
      <c r="E230" s="261"/>
      <c r="F230" s="261"/>
      <c r="G230" s="261"/>
      <c r="H230" s="261"/>
    </row>
    <row r="231" spans="3:8" ht="11.25">
      <c r="C231" s="261"/>
      <c r="D231" s="261"/>
      <c r="E231" s="261"/>
      <c r="F231" s="261"/>
      <c r="G231" s="261"/>
      <c r="H231" s="261"/>
    </row>
    <row r="232" spans="3:8" ht="11.25">
      <c r="C232" s="261"/>
      <c r="D232" s="261"/>
      <c r="E232" s="261"/>
      <c r="F232" s="261"/>
      <c r="G232" s="261"/>
      <c r="H232" s="261"/>
    </row>
    <row r="233" spans="3:8" ht="11.25">
      <c r="C233" s="261"/>
      <c r="D233" s="261"/>
      <c r="E233" s="261"/>
      <c r="F233" s="261"/>
      <c r="G233" s="261"/>
      <c r="H233" s="261"/>
    </row>
    <row r="234" spans="3:8" ht="11.25">
      <c r="C234" s="261"/>
      <c r="D234" s="261"/>
      <c r="E234" s="261"/>
      <c r="F234" s="261"/>
      <c r="G234" s="261"/>
      <c r="H234" s="261"/>
    </row>
    <row r="235" spans="3:8" ht="11.25">
      <c r="C235" s="261"/>
      <c r="D235" s="261"/>
      <c r="E235" s="261"/>
      <c r="F235" s="261"/>
      <c r="G235" s="261"/>
      <c r="H235" s="261"/>
    </row>
    <row r="236" spans="3:8" ht="11.25">
      <c r="C236" s="261"/>
      <c r="D236" s="261"/>
      <c r="E236" s="261"/>
      <c r="F236" s="261"/>
      <c r="G236" s="261"/>
      <c r="H236" s="261"/>
    </row>
    <row r="237" spans="3:8" ht="11.25">
      <c r="C237" s="261"/>
      <c r="D237" s="261"/>
      <c r="E237" s="261"/>
      <c r="F237" s="261"/>
      <c r="G237" s="261"/>
      <c r="H237" s="261"/>
    </row>
    <row r="238" spans="3:8" ht="11.25">
      <c r="C238" s="261"/>
      <c r="D238" s="261"/>
      <c r="E238" s="261"/>
      <c r="F238" s="261"/>
      <c r="G238" s="261"/>
      <c r="H238" s="261"/>
    </row>
    <row r="239" spans="3:8" ht="11.25">
      <c r="C239" s="261"/>
      <c r="D239" s="261"/>
      <c r="E239" s="261"/>
      <c r="F239" s="261"/>
      <c r="G239" s="261"/>
      <c r="H239" s="261"/>
    </row>
    <row r="240" spans="3:8" ht="11.25">
      <c r="C240" s="261"/>
      <c r="D240" s="261"/>
      <c r="E240" s="261"/>
      <c r="F240" s="261"/>
      <c r="G240" s="261"/>
      <c r="H240" s="261"/>
    </row>
    <row r="241" spans="3:8" ht="11.25">
      <c r="C241" s="261"/>
      <c r="D241" s="261"/>
      <c r="E241" s="261"/>
      <c r="F241" s="261"/>
      <c r="G241" s="261"/>
      <c r="H241" s="261"/>
    </row>
    <row r="242" spans="3:8" ht="11.25">
      <c r="C242" s="261"/>
      <c r="D242" s="261"/>
      <c r="E242" s="261"/>
      <c r="F242" s="261"/>
      <c r="G242" s="261"/>
      <c r="H242" s="261"/>
    </row>
    <row r="243" spans="3:8" ht="11.25">
      <c r="C243" s="261"/>
      <c r="D243" s="261"/>
      <c r="E243" s="261"/>
      <c r="F243" s="261"/>
      <c r="G243" s="261"/>
      <c r="H243" s="261"/>
    </row>
    <row r="244" spans="3:8" ht="11.25">
      <c r="C244" s="261"/>
      <c r="D244" s="261"/>
      <c r="E244" s="261"/>
      <c r="F244" s="261"/>
      <c r="G244" s="261"/>
      <c r="H244" s="261"/>
    </row>
    <row r="245" spans="3:8" ht="11.25">
      <c r="C245" s="261"/>
      <c r="D245" s="261"/>
      <c r="E245" s="261"/>
      <c r="F245" s="261"/>
      <c r="G245" s="261"/>
      <c r="H245" s="261"/>
    </row>
    <row r="246" spans="3:8" ht="11.25">
      <c r="C246" s="261"/>
      <c r="D246" s="261"/>
      <c r="E246" s="261"/>
      <c r="F246" s="261"/>
      <c r="G246" s="261"/>
      <c r="H246" s="261"/>
    </row>
    <row r="247" spans="3:8" ht="11.25">
      <c r="C247" s="261"/>
      <c r="D247" s="261"/>
      <c r="E247" s="261"/>
      <c r="F247" s="261"/>
      <c r="G247" s="261"/>
      <c r="H247" s="261"/>
    </row>
    <row r="248" spans="3:8" ht="11.25">
      <c r="C248" s="261"/>
      <c r="D248" s="261"/>
      <c r="E248" s="261"/>
      <c r="F248" s="261"/>
      <c r="G248" s="261"/>
      <c r="H248" s="261"/>
    </row>
    <row r="249" spans="3:8" ht="11.25">
      <c r="C249" s="261"/>
      <c r="D249" s="261"/>
      <c r="E249" s="261"/>
      <c r="F249" s="261"/>
      <c r="G249" s="261"/>
      <c r="H249" s="261"/>
    </row>
    <row r="250" spans="3:8" ht="11.25">
      <c r="C250" s="261"/>
      <c r="D250" s="261"/>
      <c r="E250" s="261"/>
      <c r="F250" s="261"/>
      <c r="G250" s="261"/>
      <c r="H250" s="261"/>
    </row>
    <row r="251" spans="3:8" ht="11.25">
      <c r="C251" s="261"/>
      <c r="D251" s="261"/>
      <c r="E251" s="261"/>
      <c r="F251" s="261"/>
      <c r="G251" s="261"/>
      <c r="H251" s="261"/>
    </row>
    <row r="252" spans="3:8" ht="11.25">
      <c r="C252" s="261"/>
      <c r="D252" s="261"/>
      <c r="E252" s="261"/>
      <c r="F252" s="261"/>
      <c r="G252" s="261"/>
      <c r="H252" s="261"/>
    </row>
    <row r="253" spans="3:8" ht="11.25">
      <c r="C253" s="261"/>
      <c r="D253" s="261"/>
      <c r="E253" s="261"/>
      <c r="F253" s="261"/>
      <c r="G253" s="261"/>
      <c r="H253" s="261"/>
    </row>
    <row r="254" spans="3:8" ht="11.25">
      <c r="C254" s="261"/>
      <c r="D254" s="261"/>
      <c r="E254" s="261"/>
      <c r="F254" s="261"/>
      <c r="G254" s="261"/>
      <c r="H254" s="261"/>
    </row>
    <row r="255" spans="3:8" ht="11.25">
      <c r="C255" s="261"/>
      <c r="D255" s="261"/>
      <c r="E255" s="261"/>
      <c r="F255" s="261"/>
      <c r="G255" s="261"/>
      <c r="H255" s="261"/>
    </row>
    <row r="256" spans="3:8" ht="11.25">
      <c r="C256" s="261"/>
      <c r="D256" s="261"/>
      <c r="E256" s="261"/>
      <c r="F256" s="261"/>
      <c r="G256" s="261"/>
      <c r="H256" s="261"/>
    </row>
    <row r="257" spans="3:8" ht="11.25">
      <c r="C257" s="261"/>
      <c r="D257" s="261"/>
      <c r="E257" s="261"/>
      <c r="F257" s="261"/>
      <c r="G257" s="261"/>
      <c r="H257" s="261"/>
    </row>
    <row r="258" spans="3:8" ht="11.25">
      <c r="C258" s="261"/>
      <c r="D258" s="261"/>
      <c r="E258" s="261"/>
      <c r="F258" s="261"/>
      <c r="G258" s="261"/>
      <c r="H258" s="261"/>
    </row>
    <row r="259" spans="3:8" ht="11.25">
      <c r="C259" s="261"/>
      <c r="D259" s="261"/>
      <c r="E259" s="261"/>
      <c r="F259" s="261"/>
      <c r="G259" s="261"/>
      <c r="H259" s="261"/>
    </row>
    <row r="260" spans="3:8" ht="11.25">
      <c r="C260" s="261"/>
      <c r="D260" s="261"/>
      <c r="E260" s="261"/>
      <c r="F260" s="261"/>
      <c r="G260" s="261"/>
      <c r="H260" s="261"/>
    </row>
    <row r="261" spans="3:8" ht="11.25">
      <c r="C261" s="261"/>
      <c r="D261" s="261"/>
      <c r="E261" s="261"/>
      <c r="F261" s="261"/>
      <c r="G261" s="261"/>
      <c r="H261" s="261"/>
    </row>
    <row r="262" spans="3:8" ht="11.25">
      <c r="C262" s="261"/>
      <c r="D262" s="261"/>
      <c r="E262" s="261"/>
      <c r="F262" s="261"/>
      <c r="G262" s="261"/>
      <c r="H262" s="261"/>
    </row>
    <row r="263" spans="3:8" ht="11.25">
      <c r="C263" s="261"/>
      <c r="D263" s="261"/>
      <c r="E263" s="261"/>
      <c r="F263" s="261"/>
      <c r="G263" s="261"/>
      <c r="H263" s="261"/>
    </row>
    <row r="264" spans="3:8" ht="11.25">
      <c r="C264" s="261"/>
      <c r="D264" s="261"/>
      <c r="E264" s="261"/>
      <c r="F264" s="261"/>
      <c r="G264" s="261"/>
      <c r="H264" s="261"/>
    </row>
    <row r="265" spans="3:8" ht="11.25">
      <c r="C265" s="261"/>
      <c r="D265" s="261"/>
      <c r="E265" s="261"/>
      <c r="F265" s="261"/>
      <c r="G265" s="261"/>
      <c r="H265" s="261"/>
    </row>
    <row r="266" spans="3:8" ht="11.25">
      <c r="C266" s="261"/>
      <c r="D266" s="261"/>
      <c r="E266" s="261"/>
      <c r="F266" s="261"/>
      <c r="G266" s="261"/>
      <c r="H266" s="261"/>
    </row>
    <row r="267" spans="3:8" ht="11.25">
      <c r="C267" s="261"/>
      <c r="D267" s="261"/>
      <c r="E267" s="261"/>
      <c r="F267" s="261"/>
      <c r="G267" s="261"/>
      <c r="H267" s="261"/>
    </row>
    <row r="268" spans="3:8" ht="11.25">
      <c r="C268" s="261"/>
      <c r="D268" s="261"/>
      <c r="E268" s="261"/>
      <c r="F268" s="261"/>
      <c r="G268" s="261"/>
      <c r="H268" s="261"/>
    </row>
    <row r="269" spans="3:8" ht="11.25">
      <c r="C269" s="261"/>
      <c r="D269" s="261"/>
      <c r="E269" s="261"/>
      <c r="F269" s="261"/>
      <c r="G269" s="261"/>
      <c r="H269" s="261"/>
    </row>
    <row r="270" spans="3:8" ht="11.25">
      <c r="C270" s="261"/>
      <c r="D270" s="261"/>
      <c r="E270" s="261"/>
      <c r="F270" s="261"/>
      <c r="G270" s="261"/>
      <c r="H270" s="261"/>
    </row>
    <row r="271" spans="3:8" ht="11.25">
      <c r="C271" s="261"/>
      <c r="D271" s="261"/>
      <c r="E271" s="261"/>
      <c r="F271" s="261"/>
      <c r="G271" s="261"/>
      <c r="H271" s="261"/>
    </row>
    <row r="272" spans="3:8" ht="11.25">
      <c r="C272" s="261"/>
      <c r="D272" s="261"/>
      <c r="E272" s="261"/>
      <c r="F272" s="261"/>
      <c r="G272" s="261"/>
      <c r="H272" s="261"/>
    </row>
    <row r="273" spans="3:8" ht="11.25">
      <c r="C273" s="261"/>
      <c r="D273" s="261"/>
      <c r="E273" s="261"/>
      <c r="F273" s="261"/>
      <c r="G273" s="261"/>
      <c r="H273" s="261"/>
    </row>
    <row r="274" spans="3:8" ht="11.25">
      <c r="C274" s="261"/>
      <c r="D274" s="261"/>
      <c r="E274" s="261"/>
      <c r="F274" s="261"/>
      <c r="G274" s="261"/>
      <c r="H274" s="261"/>
    </row>
    <row r="275" spans="3:8" ht="11.25">
      <c r="C275" s="261"/>
      <c r="D275" s="261"/>
      <c r="E275" s="261"/>
      <c r="F275" s="261"/>
      <c r="G275" s="261"/>
      <c r="H275" s="261"/>
    </row>
    <row r="276" spans="3:8" ht="11.25">
      <c r="C276" s="261"/>
      <c r="D276" s="261"/>
      <c r="E276" s="261"/>
      <c r="F276" s="261"/>
      <c r="G276" s="261"/>
      <c r="H276" s="261"/>
    </row>
    <row r="277" spans="3:8" ht="11.25">
      <c r="C277" s="261"/>
      <c r="D277" s="261"/>
      <c r="E277" s="261"/>
      <c r="F277" s="261"/>
      <c r="G277" s="261"/>
      <c r="H277" s="261"/>
    </row>
    <row r="278" spans="3:8" ht="11.25">
      <c r="C278" s="261"/>
      <c r="D278" s="261"/>
      <c r="E278" s="261"/>
      <c r="F278" s="261"/>
      <c r="G278" s="261"/>
      <c r="H278" s="261"/>
    </row>
    <row r="279" spans="3:8" ht="11.25">
      <c r="C279" s="261"/>
      <c r="D279" s="261"/>
      <c r="E279" s="261"/>
      <c r="F279" s="261"/>
      <c r="G279" s="261"/>
      <c r="H279" s="261"/>
    </row>
    <row r="280" spans="3:8" ht="11.25">
      <c r="C280" s="261"/>
      <c r="D280" s="261"/>
      <c r="E280" s="261"/>
      <c r="F280" s="261"/>
      <c r="G280" s="261"/>
      <c r="H280" s="261"/>
    </row>
    <row r="281" spans="3:8" ht="11.25">
      <c r="C281" s="261"/>
      <c r="D281" s="261"/>
      <c r="E281" s="261"/>
      <c r="F281" s="261"/>
      <c r="G281" s="261"/>
      <c r="H281" s="261"/>
    </row>
    <row r="282" spans="3:8" ht="11.25">
      <c r="C282" s="261"/>
      <c r="D282" s="261"/>
      <c r="E282" s="261"/>
      <c r="F282" s="261"/>
      <c r="G282" s="261"/>
      <c r="H282" s="261"/>
    </row>
    <row r="283" spans="3:8" ht="11.25">
      <c r="C283" s="261"/>
      <c r="D283" s="261"/>
      <c r="E283" s="261"/>
      <c r="F283" s="261"/>
      <c r="G283" s="261"/>
      <c r="H283" s="261"/>
    </row>
    <row r="284" spans="3:8" ht="11.25">
      <c r="C284" s="261"/>
      <c r="D284" s="261"/>
      <c r="E284" s="261"/>
      <c r="F284" s="261"/>
      <c r="G284" s="261"/>
      <c r="H284" s="261"/>
    </row>
    <row r="285" spans="3:8" ht="11.25">
      <c r="C285" s="261"/>
      <c r="D285" s="261"/>
      <c r="E285" s="261"/>
      <c r="F285" s="261"/>
      <c r="G285" s="261"/>
      <c r="H285" s="261"/>
    </row>
    <row r="286" spans="3:8" ht="11.25">
      <c r="C286" s="261"/>
      <c r="D286" s="261"/>
      <c r="E286" s="261"/>
      <c r="F286" s="261"/>
      <c r="G286" s="261"/>
      <c r="H286" s="261"/>
    </row>
    <row r="287" spans="3:8" ht="11.25">
      <c r="C287" s="261"/>
      <c r="D287" s="261"/>
      <c r="E287" s="261"/>
      <c r="F287" s="261"/>
      <c r="G287" s="261"/>
      <c r="H287" s="261"/>
    </row>
    <row r="288" spans="3:8" ht="11.25">
      <c r="C288" s="261"/>
      <c r="D288" s="261"/>
      <c r="E288" s="261"/>
      <c r="F288" s="261"/>
      <c r="G288" s="261"/>
      <c r="H288" s="261"/>
    </row>
    <row r="289" spans="3:8" ht="11.25">
      <c r="C289" s="261"/>
      <c r="D289" s="261"/>
      <c r="E289" s="261"/>
      <c r="F289" s="261"/>
      <c r="G289" s="261"/>
      <c r="H289" s="261"/>
    </row>
    <row r="290" spans="3:8" ht="11.25">
      <c r="C290" s="261"/>
      <c r="D290" s="261"/>
      <c r="E290" s="261"/>
      <c r="F290" s="261"/>
      <c r="G290" s="261"/>
      <c r="H290" s="261"/>
    </row>
    <row r="291" spans="3:8" ht="11.25">
      <c r="C291" s="261"/>
      <c r="D291" s="261"/>
      <c r="E291" s="261"/>
      <c r="F291" s="261"/>
      <c r="G291" s="261"/>
      <c r="H291" s="261"/>
    </row>
    <row r="292" spans="3:8" ht="11.25">
      <c r="C292" s="261"/>
      <c r="D292" s="261"/>
      <c r="E292" s="261"/>
      <c r="F292" s="261"/>
      <c r="G292" s="261"/>
      <c r="H292" s="261"/>
    </row>
    <row r="293" spans="3:8" ht="11.25">
      <c r="C293" s="261"/>
      <c r="D293" s="261"/>
      <c r="E293" s="261"/>
      <c r="F293" s="261"/>
      <c r="G293" s="261"/>
      <c r="H293" s="261"/>
    </row>
    <row r="294" spans="3:8" ht="11.25">
      <c r="C294" s="261"/>
      <c r="D294" s="261"/>
      <c r="E294" s="261"/>
      <c r="F294" s="261"/>
      <c r="G294" s="261"/>
      <c r="H294" s="261"/>
    </row>
    <row r="295" spans="3:8" ht="11.25">
      <c r="C295" s="261"/>
      <c r="D295" s="261"/>
      <c r="E295" s="261"/>
      <c r="F295" s="261"/>
      <c r="G295" s="261"/>
      <c r="H295" s="261"/>
    </row>
    <row r="296" spans="3:8" ht="11.25">
      <c r="C296" s="261"/>
      <c r="D296" s="261"/>
      <c r="E296" s="261"/>
      <c r="F296" s="261"/>
      <c r="G296" s="261"/>
      <c r="H296" s="261"/>
    </row>
    <row r="297" spans="3:8" ht="11.25">
      <c r="C297" s="261"/>
      <c r="D297" s="261"/>
      <c r="E297" s="261"/>
      <c r="F297" s="261"/>
      <c r="G297" s="261"/>
      <c r="H297" s="261"/>
    </row>
    <row r="298" spans="3:8" ht="11.25">
      <c r="C298" s="261"/>
      <c r="D298" s="261"/>
      <c r="E298" s="261"/>
      <c r="F298" s="261"/>
      <c r="G298" s="261"/>
      <c r="H298" s="261"/>
    </row>
    <row r="299" spans="3:8" ht="11.25">
      <c r="C299" s="261"/>
      <c r="D299" s="261"/>
      <c r="E299" s="261"/>
      <c r="F299" s="261"/>
      <c r="G299" s="261"/>
      <c r="H299" s="261"/>
    </row>
    <row r="300" spans="3:8" ht="11.25">
      <c r="C300" s="261"/>
      <c r="D300" s="261"/>
      <c r="E300" s="261"/>
      <c r="F300" s="261"/>
      <c r="G300" s="261"/>
      <c r="H300" s="261"/>
    </row>
    <row r="301" spans="3:8" ht="11.25">
      <c r="C301" s="261"/>
      <c r="D301" s="261"/>
      <c r="E301" s="261"/>
      <c r="F301" s="261"/>
      <c r="G301" s="261"/>
      <c r="H301" s="261"/>
    </row>
    <row r="302" spans="3:8" ht="11.25">
      <c r="C302" s="261"/>
      <c r="D302" s="261"/>
      <c r="E302" s="261"/>
      <c r="F302" s="261"/>
      <c r="G302" s="261"/>
      <c r="H302" s="261"/>
    </row>
    <row r="303" spans="3:8" ht="11.25">
      <c r="C303" s="261"/>
      <c r="D303" s="261"/>
      <c r="E303" s="261"/>
      <c r="F303" s="261"/>
      <c r="G303" s="261"/>
      <c r="H303" s="261"/>
    </row>
    <row r="304" spans="3:8" ht="11.25">
      <c r="C304" s="261"/>
      <c r="D304" s="261"/>
      <c r="E304" s="261"/>
      <c r="F304" s="261"/>
      <c r="G304" s="261"/>
      <c r="H304" s="261"/>
    </row>
    <row r="305" spans="3:8" ht="11.25">
      <c r="C305" s="261"/>
      <c r="D305" s="261"/>
      <c r="E305" s="261"/>
      <c r="F305" s="261"/>
      <c r="G305" s="261"/>
      <c r="H305" s="261"/>
    </row>
    <row r="306" spans="3:8" ht="11.25">
      <c r="C306" s="261"/>
      <c r="D306" s="261"/>
      <c r="E306" s="261"/>
      <c r="F306" s="261"/>
      <c r="G306" s="261"/>
      <c r="H306" s="261"/>
    </row>
    <row r="307" spans="3:8" ht="11.25">
      <c r="C307" s="261"/>
      <c r="D307" s="261"/>
      <c r="E307" s="261"/>
      <c r="F307" s="261"/>
      <c r="G307" s="261"/>
      <c r="H307" s="261"/>
    </row>
    <row r="308" spans="3:8" ht="11.25">
      <c r="C308" s="261"/>
      <c r="D308" s="261"/>
      <c r="E308" s="261"/>
      <c r="F308" s="261"/>
      <c r="G308" s="261"/>
      <c r="H308" s="261"/>
    </row>
    <row r="309" spans="3:8" ht="11.25">
      <c r="C309" s="261"/>
      <c r="D309" s="261"/>
      <c r="E309" s="261"/>
      <c r="F309" s="261"/>
      <c r="G309" s="261"/>
      <c r="H309" s="261"/>
    </row>
    <row r="310" spans="3:8" ht="11.25">
      <c r="C310" s="261"/>
      <c r="D310" s="261"/>
      <c r="E310" s="261"/>
      <c r="F310" s="261"/>
      <c r="G310" s="261"/>
      <c r="H310" s="261"/>
    </row>
    <row r="311" spans="3:8" ht="11.25">
      <c r="C311" s="261"/>
      <c r="D311" s="261"/>
      <c r="E311" s="261"/>
      <c r="F311" s="261"/>
      <c r="G311" s="261"/>
      <c r="H311" s="261"/>
    </row>
    <row r="312" spans="3:8" ht="11.25">
      <c r="C312" s="261"/>
      <c r="D312" s="261"/>
      <c r="E312" s="261"/>
      <c r="F312" s="261"/>
      <c r="G312" s="261"/>
      <c r="H312" s="261"/>
    </row>
    <row r="313" spans="3:8" ht="11.25">
      <c r="C313" s="261"/>
      <c r="D313" s="261"/>
      <c r="E313" s="261"/>
      <c r="F313" s="261"/>
      <c r="G313" s="261"/>
      <c r="H313" s="261"/>
    </row>
    <row r="314" spans="3:8" ht="11.25">
      <c r="C314" s="261"/>
      <c r="D314" s="261"/>
      <c r="E314" s="261"/>
      <c r="F314" s="261"/>
      <c r="G314" s="261"/>
      <c r="H314" s="261"/>
    </row>
    <row r="315" spans="3:8" ht="11.25">
      <c r="C315" s="261"/>
      <c r="D315" s="261"/>
      <c r="E315" s="261"/>
      <c r="F315" s="261"/>
      <c r="G315" s="261"/>
      <c r="H315" s="261"/>
    </row>
    <row r="316" spans="3:8" ht="11.25">
      <c r="C316" s="261"/>
      <c r="D316" s="261"/>
      <c r="E316" s="261"/>
      <c r="F316" s="261"/>
      <c r="G316" s="261"/>
      <c r="H316" s="261"/>
    </row>
    <row r="317" spans="3:8" ht="11.25">
      <c r="C317" s="261"/>
      <c r="D317" s="261"/>
      <c r="E317" s="261"/>
      <c r="F317" s="261"/>
      <c r="G317" s="261"/>
      <c r="H317" s="261"/>
    </row>
    <row r="318" spans="3:8" ht="11.25">
      <c r="C318" s="261"/>
      <c r="D318" s="261"/>
      <c r="E318" s="261"/>
      <c r="F318" s="261"/>
      <c r="G318" s="261"/>
      <c r="H318" s="261"/>
    </row>
    <row r="319" spans="3:8" ht="11.25">
      <c r="C319" s="261"/>
      <c r="D319" s="261"/>
      <c r="E319" s="261"/>
      <c r="F319" s="261"/>
      <c r="G319" s="261"/>
      <c r="H319" s="261"/>
    </row>
    <row r="320" spans="3:8" ht="11.25">
      <c r="C320" s="261"/>
      <c r="D320" s="261"/>
      <c r="E320" s="261"/>
      <c r="F320" s="261"/>
      <c r="G320" s="261"/>
      <c r="H320" s="261"/>
    </row>
    <row r="321" spans="3:8" ht="11.25">
      <c r="C321" s="261"/>
      <c r="D321" s="261"/>
      <c r="E321" s="261"/>
      <c r="F321" s="261"/>
      <c r="G321" s="261"/>
      <c r="H321" s="261"/>
    </row>
    <row r="322" spans="3:8" ht="11.25">
      <c r="C322" s="261"/>
      <c r="D322" s="261"/>
      <c r="E322" s="261"/>
      <c r="F322" s="261"/>
      <c r="G322" s="261"/>
      <c r="H322" s="261"/>
    </row>
    <row r="323" spans="3:8" ht="11.25">
      <c r="C323" s="261"/>
      <c r="D323" s="261"/>
      <c r="E323" s="261"/>
      <c r="F323" s="261"/>
      <c r="G323" s="261"/>
      <c r="H323" s="261"/>
    </row>
    <row r="324" spans="3:8" ht="11.25">
      <c r="C324" s="261"/>
      <c r="D324" s="261"/>
      <c r="E324" s="261"/>
      <c r="F324" s="261"/>
      <c r="G324" s="261"/>
      <c r="H324" s="261"/>
    </row>
    <row r="325" spans="3:8" ht="11.25">
      <c r="C325" s="261"/>
      <c r="D325" s="261"/>
      <c r="E325" s="261"/>
      <c r="F325" s="261"/>
      <c r="G325" s="261"/>
      <c r="H325" s="261"/>
    </row>
    <row r="326" spans="3:8" ht="11.25">
      <c r="C326" s="261"/>
      <c r="D326" s="261"/>
      <c r="E326" s="261"/>
      <c r="F326" s="261"/>
      <c r="G326" s="261"/>
      <c r="H326" s="261"/>
    </row>
    <row r="327" spans="3:8" ht="11.25">
      <c r="C327" s="261"/>
      <c r="D327" s="261"/>
      <c r="E327" s="261"/>
      <c r="F327" s="261"/>
      <c r="G327" s="261"/>
      <c r="H327" s="261"/>
    </row>
    <row r="328" spans="3:8" ht="11.25">
      <c r="C328" s="261"/>
      <c r="D328" s="261"/>
      <c r="E328" s="261"/>
      <c r="F328" s="261"/>
      <c r="G328" s="261"/>
      <c r="H328" s="261"/>
    </row>
    <row r="329" spans="3:8" ht="11.25">
      <c r="C329" s="261"/>
      <c r="D329" s="261"/>
      <c r="E329" s="261"/>
      <c r="F329" s="261"/>
      <c r="G329" s="261"/>
      <c r="H329" s="261"/>
    </row>
    <row r="330" spans="3:8" ht="11.25">
      <c r="C330" s="261"/>
      <c r="D330" s="261"/>
      <c r="E330" s="261"/>
      <c r="F330" s="261"/>
      <c r="G330" s="261"/>
      <c r="H330" s="261"/>
    </row>
    <row r="331" spans="3:8" ht="11.25">
      <c r="C331" s="261"/>
      <c r="D331" s="261"/>
      <c r="E331" s="261"/>
      <c r="F331" s="261"/>
      <c r="G331" s="261"/>
      <c r="H331" s="261"/>
    </row>
    <row r="332" spans="3:8" ht="11.25">
      <c r="C332" s="261"/>
      <c r="D332" s="261"/>
      <c r="E332" s="261"/>
      <c r="F332" s="261"/>
      <c r="G332" s="261"/>
      <c r="H332" s="261"/>
    </row>
    <row r="333" spans="3:8" ht="11.25">
      <c r="C333" s="261"/>
      <c r="D333" s="261"/>
      <c r="E333" s="261"/>
      <c r="F333" s="261"/>
      <c r="G333" s="261"/>
      <c r="H333" s="261"/>
    </row>
    <row r="334" spans="3:8" ht="11.25">
      <c r="C334" s="261"/>
      <c r="D334" s="261"/>
      <c r="E334" s="261"/>
      <c r="F334" s="261"/>
      <c r="G334" s="261"/>
      <c r="H334" s="261"/>
    </row>
    <row r="335" spans="3:8" ht="11.25">
      <c r="C335" s="261"/>
      <c r="D335" s="261"/>
      <c r="E335" s="261"/>
      <c r="F335" s="261"/>
      <c r="G335" s="261"/>
      <c r="H335" s="261"/>
    </row>
    <row r="336" spans="3:8" ht="11.25">
      <c r="C336" s="261"/>
      <c r="D336" s="261"/>
      <c r="E336" s="261"/>
      <c r="F336" s="261"/>
      <c r="G336" s="261"/>
      <c r="H336" s="261"/>
    </row>
    <row r="337" spans="3:8" ht="11.25">
      <c r="C337" s="261"/>
      <c r="D337" s="261"/>
      <c r="E337" s="261"/>
      <c r="F337" s="261"/>
      <c r="G337" s="261"/>
      <c r="H337" s="261"/>
    </row>
  </sheetData>
  <sheetProtection/>
  <mergeCells count="10">
    <mergeCell ref="J5:K5"/>
    <mergeCell ref="A19:K19"/>
    <mergeCell ref="A1:K1"/>
    <mergeCell ref="D4:E5"/>
    <mergeCell ref="A4:A5"/>
    <mergeCell ref="B4:C5"/>
    <mergeCell ref="A2:R2"/>
    <mergeCell ref="F4:K4"/>
    <mergeCell ref="F5:G5"/>
    <mergeCell ref="H5:I5"/>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J1"/>
    </sheetView>
  </sheetViews>
  <sheetFormatPr defaultColWidth="13.33203125" defaultRowHeight="12.75"/>
  <cols>
    <col min="1" max="1" width="26.33203125" style="6" customWidth="1"/>
    <col min="2" max="2" width="9.5" style="6" customWidth="1"/>
    <col min="3" max="3" width="1.83203125" style="6" customWidth="1"/>
    <col min="4" max="4" width="9.16015625" style="6" customWidth="1"/>
    <col min="5" max="5" width="1.83203125" style="6" customWidth="1"/>
    <col min="6" max="6" width="10.33203125" style="6" customWidth="1"/>
    <col min="7" max="7" width="1.83203125" style="6" customWidth="1"/>
    <col min="8" max="8" width="3.5" style="6" customWidth="1"/>
    <col min="9" max="16384" width="13.33203125" style="6" customWidth="1"/>
  </cols>
  <sheetData>
    <row r="1" spans="1:10" s="5" customFormat="1" ht="27.75" customHeight="1">
      <c r="A1" s="821" t="s">
        <v>240</v>
      </c>
      <c r="B1" s="821"/>
      <c r="C1" s="821"/>
      <c r="D1" s="821"/>
      <c r="E1" s="821"/>
      <c r="F1" s="821"/>
      <c r="G1" s="821"/>
      <c r="H1" s="821"/>
      <c r="I1" s="821"/>
      <c r="J1" s="821"/>
    </row>
    <row r="2" spans="1:8" s="26" customFormat="1" ht="11.25">
      <c r="A2" s="822"/>
      <c r="B2" s="823"/>
      <c r="C2" s="823"/>
      <c r="D2" s="823"/>
      <c r="E2" s="823"/>
      <c r="F2" s="823"/>
      <c r="G2" s="823"/>
      <c r="H2" s="823"/>
    </row>
    <row r="3" spans="2:7" ht="11.25">
      <c r="B3" s="5"/>
      <c r="C3" s="5"/>
      <c r="D3" s="5"/>
      <c r="E3" s="5"/>
      <c r="F3" s="5"/>
      <c r="G3" s="200" t="s">
        <v>158</v>
      </c>
    </row>
    <row r="4" spans="1:8" ht="22.5" customHeight="1">
      <c r="A4" s="842" t="s">
        <v>241</v>
      </c>
      <c r="B4" s="832" t="s">
        <v>208</v>
      </c>
      <c r="C4" s="827"/>
      <c r="D4" s="827"/>
      <c r="E4" s="827"/>
      <c r="F4" s="827"/>
      <c r="G4" s="828"/>
      <c r="H4" s="26"/>
    </row>
    <row r="5" spans="1:8" ht="24.75" customHeight="1">
      <c r="A5" s="871"/>
      <c r="B5" s="835" t="s">
        <v>162</v>
      </c>
      <c r="C5" s="828"/>
      <c r="D5" s="835" t="s">
        <v>163</v>
      </c>
      <c r="E5" s="828"/>
      <c r="F5" s="835" t="s">
        <v>161</v>
      </c>
      <c r="G5" s="828"/>
      <c r="H5" s="26"/>
    </row>
    <row r="6" spans="1:10" s="5" customFormat="1" ht="18" customHeight="1">
      <c r="A6" s="335" t="s">
        <v>209</v>
      </c>
      <c r="B6" s="202">
        <v>0</v>
      </c>
      <c r="C6" s="201"/>
      <c r="D6" s="227">
        <v>0</v>
      </c>
      <c r="E6" s="228"/>
      <c r="F6" s="202">
        <v>0</v>
      </c>
      <c r="G6" s="218"/>
      <c r="H6" s="201"/>
      <c r="I6" s="203"/>
      <c r="J6" s="203"/>
    </row>
    <row r="7" spans="1:8" s="5" customFormat="1" ht="18" customHeight="1">
      <c r="A7" s="336" t="s">
        <v>242</v>
      </c>
      <c r="B7" s="284">
        <v>6.3</v>
      </c>
      <c r="C7" s="211"/>
      <c r="D7" s="285">
        <v>4.3</v>
      </c>
      <c r="E7" s="313"/>
      <c r="F7" s="284">
        <v>5.2</v>
      </c>
      <c r="G7" s="218"/>
      <c r="H7" s="211"/>
    </row>
    <row r="8" spans="1:8" s="5" customFormat="1" ht="18" customHeight="1">
      <c r="A8" s="336" t="s">
        <v>243</v>
      </c>
      <c r="B8" s="284">
        <v>7.9</v>
      </c>
      <c r="C8" s="211"/>
      <c r="D8" s="285">
        <v>5.5</v>
      </c>
      <c r="E8" s="313"/>
      <c r="F8" s="284">
        <v>6.7</v>
      </c>
      <c r="G8" s="218"/>
      <c r="H8" s="211"/>
    </row>
    <row r="9" spans="1:8" s="5" customFormat="1" ht="18" customHeight="1">
      <c r="A9" s="336" t="s">
        <v>244</v>
      </c>
      <c r="B9" s="284">
        <v>10</v>
      </c>
      <c r="C9" s="211"/>
      <c r="D9" s="285">
        <v>6.3</v>
      </c>
      <c r="E9" s="313"/>
      <c r="F9" s="284">
        <v>8</v>
      </c>
      <c r="G9" s="218"/>
      <c r="H9" s="211"/>
    </row>
    <row r="10" spans="1:8" s="5" customFormat="1" ht="18" customHeight="1">
      <c r="A10" s="336" t="s">
        <v>245</v>
      </c>
      <c r="B10" s="284">
        <v>12.7</v>
      </c>
      <c r="C10" s="211"/>
      <c r="D10" s="285">
        <v>7.3</v>
      </c>
      <c r="E10" s="313"/>
      <c r="F10" s="284">
        <v>9.8</v>
      </c>
      <c r="G10" s="218"/>
      <c r="H10" s="211"/>
    </row>
    <row r="11" spans="1:8" s="203" customFormat="1" ht="18" customHeight="1">
      <c r="A11" s="336" t="s">
        <v>246</v>
      </c>
      <c r="B11" s="284">
        <v>15</v>
      </c>
      <c r="C11" s="211"/>
      <c r="D11" s="285">
        <v>7.8</v>
      </c>
      <c r="E11" s="313"/>
      <c r="F11" s="284">
        <v>11.2</v>
      </c>
      <c r="G11" s="218"/>
      <c r="H11" s="201"/>
    </row>
    <row r="12" spans="1:9" s="5" customFormat="1" ht="18" customHeight="1">
      <c r="A12" s="336" t="s">
        <v>247</v>
      </c>
      <c r="B12" s="284">
        <v>14.7</v>
      </c>
      <c r="C12" s="211"/>
      <c r="D12" s="285">
        <v>8.5</v>
      </c>
      <c r="E12" s="313"/>
      <c r="F12" s="284">
        <v>11.4</v>
      </c>
      <c r="G12" s="218"/>
      <c r="H12" s="211"/>
      <c r="I12" s="203"/>
    </row>
    <row r="13" spans="1:11" s="5" customFormat="1" ht="18" customHeight="1">
      <c r="A13" s="336" t="s">
        <v>248</v>
      </c>
      <c r="B13" s="284">
        <v>16.8</v>
      </c>
      <c r="C13" s="211"/>
      <c r="D13" s="285">
        <v>21.8</v>
      </c>
      <c r="E13" s="313"/>
      <c r="F13" s="284">
        <v>19.4</v>
      </c>
      <c r="G13" s="218"/>
      <c r="H13" s="211"/>
      <c r="I13" s="203"/>
      <c r="K13" s="337"/>
    </row>
    <row r="14" spans="1:9" s="206" customFormat="1" ht="18" customHeight="1">
      <c r="A14" s="336" t="s">
        <v>249</v>
      </c>
      <c r="B14" s="284">
        <v>5.7</v>
      </c>
      <c r="C14" s="211"/>
      <c r="D14" s="285">
        <v>18.8</v>
      </c>
      <c r="E14" s="313"/>
      <c r="F14" s="284">
        <v>12.6</v>
      </c>
      <c r="G14" s="218"/>
      <c r="H14" s="205"/>
      <c r="I14" s="203"/>
    </row>
    <row r="15" spans="1:9" s="206" customFormat="1" ht="18" customHeight="1">
      <c r="A15" s="336" t="s">
        <v>250</v>
      </c>
      <c r="B15" s="284">
        <v>11</v>
      </c>
      <c r="C15" s="211"/>
      <c r="D15" s="285">
        <v>19.7</v>
      </c>
      <c r="E15" s="313"/>
      <c r="F15" s="284">
        <v>15.6</v>
      </c>
      <c r="G15" s="218"/>
      <c r="H15" s="205"/>
      <c r="I15" s="203"/>
    </row>
    <row r="16" spans="1:8" s="206" customFormat="1" ht="18" customHeight="1">
      <c r="A16" s="338" t="s">
        <v>215</v>
      </c>
      <c r="B16" s="284">
        <v>100</v>
      </c>
      <c r="C16" s="211"/>
      <c r="D16" s="285">
        <v>100</v>
      </c>
      <c r="E16" s="218"/>
      <c r="F16" s="284">
        <v>100</v>
      </c>
      <c r="G16" s="218"/>
      <c r="H16" s="205"/>
    </row>
    <row r="17" spans="1:8" s="209" customFormat="1" ht="18" customHeight="1">
      <c r="A17" s="339" t="s">
        <v>251</v>
      </c>
      <c r="B17" s="304">
        <v>202996</v>
      </c>
      <c r="C17" s="289"/>
      <c r="D17" s="340">
        <v>224777</v>
      </c>
      <c r="E17" s="291"/>
      <c r="F17" s="304">
        <v>427773</v>
      </c>
      <c r="G17" s="292"/>
      <c r="H17" s="208"/>
    </row>
    <row r="18" spans="1:8" s="5" customFormat="1" ht="15.75" customHeight="1">
      <c r="A18" s="341" t="s">
        <v>252</v>
      </c>
      <c r="B18" s="342">
        <v>467.5</v>
      </c>
      <c r="C18" s="241"/>
      <c r="D18" s="343">
        <v>564</v>
      </c>
      <c r="E18" s="344"/>
      <c r="F18" s="342">
        <v>518.2</v>
      </c>
      <c r="G18" s="228"/>
      <c r="H18" s="211"/>
    </row>
    <row r="19" spans="1:8" s="5" customFormat="1" ht="15.75" customHeight="1">
      <c r="A19" s="345" t="s">
        <v>253</v>
      </c>
      <c r="B19" s="346">
        <v>450</v>
      </c>
      <c r="C19" s="347"/>
      <c r="D19" s="348">
        <v>650</v>
      </c>
      <c r="E19" s="349"/>
      <c r="F19" s="346">
        <v>550</v>
      </c>
      <c r="G19" s="254"/>
      <c r="H19" s="211"/>
    </row>
    <row r="20" s="5" customFormat="1" ht="15.75" customHeight="1">
      <c r="A20" s="5" t="s">
        <v>509</v>
      </c>
    </row>
    <row r="21" spans="1:14" ht="11.25">
      <c r="A21" s="870"/>
      <c r="B21" s="844"/>
      <c r="C21" s="844"/>
      <c r="D21" s="844"/>
      <c r="E21" s="844"/>
      <c r="F21" s="844"/>
      <c r="G21" s="844"/>
      <c r="H21" s="844"/>
      <c r="I21" s="844"/>
      <c r="J21" s="844"/>
      <c r="K21" s="844"/>
      <c r="L21" s="844"/>
      <c r="M21" s="844"/>
      <c r="N21" s="844"/>
    </row>
  </sheetData>
  <sheetProtection/>
  <mergeCells count="8">
    <mergeCell ref="A1:J1"/>
    <mergeCell ref="A21:N21"/>
    <mergeCell ref="A2:H2"/>
    <mergeCell ref="A4:A5"/>
    <mergeCell ref="B4:G4"/>
    <mergeCell ref="F5:G5"/>
    <mergeCell ref="B5:C5"/>
    <mergeCell ref="D5:E5"/>
  </mergeCells>
  <printOptions/>
  <pageMargins left="0.787401575" right="0.787401575" top="0.984251969" bottom="0.984251969" header="0.4921259845" footer="0.4921259845"/>
  <pageSetup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A1:T51"/>
  <sheetViews>
    <sheetView zoomScalePageLayoutView="0" workbookViewId="0" topLeftCell="A1">
      <selection activeCell="A1" sqref="A1:N1"/>
    </sheetView>
  </sheetViews>
  <sheetFormatPr defaultColWidth="10.5" defaultRowHeight="12.75"/>
  <cols>
    <col min="1" max="1" width="16.33203125" style="6" customWidth="1"/>
    <col min="2" max="2" width="12" style="6" bestFit="1" customWidth="1"/>
    <col min="3" max="3" width="11.83203125" style="6" customWidth="1"/>
    <col min="4" max="4" width="14.33203125" style="6" customWidth="1"/>
    <col min="5" max="5" width="9.5" style="6" customWidth="1"/>
    <col min="6" max="6" width="10.5" style="6" customWidth="1"/>
    <col min="7" max="7" width="11" style="6" customWidth="1"/>
    <col min="8" max="8" width="11.83203125" style="6" customWidth="1"/>
    <col min="9" max="9" width="11.16015625" style="6" customWidth="1"/>
    <col min="10" max="12" width="10.5" style="6" customWidth="1"/>
    <col min="13" max="13" width="12.33203125" style="6" customWidth="1"/>
    <col min="14" max="14" width="11.66015625" style="6" customWidth="1"/>
    <col min="15" max="16384" width="10.5" style="6" customWidth="1"/>
  </cols>
  <sheetData>
    <row r="1" spans="1:14" ht="11.25">
      <c r="A1" s="872" t="s">
        <v>492</v>
      </c>
      <c r="B1" s="872"/>
      <c r="C1" s="872"/>
      <c r="D1" s="872"/>
      <c r="E1" s="872"/>
      <c r="F1" s="872"/>
      <c r="G1" s="872"/>
      <c r="H1" s="872"/>
      <c r="I1" s="872"/>
      <c r="J1" s="872"/>
      <c r="K1" s="872"/>
      <c r="L1" s="872"/>
      <c r="M1" s="872"/>
      <c r="N1" s="872"/>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14" ht="12" customHeight="1">
      <c r="A3" s="873" t="s">
        <v>231</v>
      </c>
      <c r="B3" s="873"/>
      <c r="C3" s="873"/>
      <c r="D3" s="873"/>
      <c r="E3" s="873"/>
      <c r="F3" s="873"/>
      <c r="G3" s="873"/>
      <c r="H3" s="873"/>
      <c r="I3" s="873"/>
      <c r="J3" s="873"/>
      <c r="K3" s="873"/>
      <c r="L3" s="873"/>
      <c r="M3" s="873"/>
      <c r="N3" s="873"/>
    </row>
    <row r="4" ht="7.5" customHeight="1"/>
    <row r="5" spans="1:14" ht="13.5" customHeight="1">
      <c r="A5" s="874" t="s">
        <v>510</v>
      </c>
      <c r="B5" s="874" t="s">
        <v>255</v>
      </c>
      <c r="C5" s="876" t="s">
        <v>256</v>
      </c>
      <c r="D5" s="824" t="s">
        <v>443</v>
      </c>
      <c r="E5" s="874" t="s">
        <v>5</v>
      </c>
      <c r="F5" s="874" t="s">
        <v>257</v>
      </c>
      <c r="G5" s="874" t="s">
        <v>258</v>
      </c>
      <c r="H5" s="824" t="s">
        <v>259</v>
      </c>
      <c r="I5" s="824" t="s">
        <v>260</v>
      </c>
      <c r="J5" s="874" t="s">
        <v>261</v>
      </c>
      <c r="K5" s="874" t="s">
        <v>262</v>
      </c>
      <c r="L5" s="824" t="s">
        <v>263</v>
      </c>
      <c r="M5" s="874" t="s">
        <v>264</v>
      </c>
      <c r="N5" s="874" t="s">
        <v>17</v>
      </c>
    </row>
    <row r="6" spans="1:14" ht="25.5" customHeight="1">
      <c r="A6" s="875"/>
      <c r="B6" s="875"/>
      <c r="C6" s="877" t="s">
        <v>265</v>
      </c>
      <c r="D6" s="878"/>
      <c r="E6" s="875"/>
      <c r="F6" s="875"/>
      <c r="G6" s="875"/>
      <c r="H6" s="878"/>
      <c r="I6" s="878"/>
      <c r="J6" s="875"/>
      <c r="K6" s="875"/>
      <c r="L6" s="878"/>
      <c r="M6" s="875"/>
      <c r="N6" s="875"/>
    </row>
    <row r="7" spans="1:14" ht="11.25">
      <c r="A7" s="6" t="s">
        <v>266</v>
      </c>
      <c r="B7" s="13">
        <v>38</v>
      </c>
      <c r="C7" s="13">
        <v>0</v>
      </c>
      <c r="D7" s="13">
        <v>0</v>
      </c>
      <c r="E7" s="13">
        <v>0</v>
      </c>
      <c r="F7" s="13">
        <v>0</v>
      </c>
      <c r="G7" s="13">
        <v>0</v>
      </c>
      <c r="H7" s="13">
        <v>4</v>
      </c>
      <c r="I7" s="13">
        <v>965</v>
      </c>
      <c r="J7" s="13">
        <v>0</v>
      </c>
      <c r="K7" s="13">
        <v>0</v>
      </c>
      <c r="L7" s="13">
        <v>6</v>
      </c>
      <c r="M7" s="13">
        <v>0</v>
      </c>
      <c r="N7" s="20">
        <v>1013</v>
      </c>
    </row>
    <row r="8" spans="1:14" ht="11.25">
      <c r="A8" s="6" t="s">
        <v>267</v>
      </c>
      <c r="B8" s="13">
        <v>58577</v>
      </c>
      <c r="C8" s="13">
        <v>2045</v>
      </c>
      <c r="D8" s="13">
        <v>1603</v>
      </c>
      <c r="E8" s="13">
        <v>9561</v>
      </c>
      <c r="F8" s="13">
        <v>70</v>
      </c>
      <c r="G8" s="13">
        <v>1</v>
      </c>
      <c r="H8" s="13">
        <v>369</v>
      </c>
      <c r="I8" s="13">
        <v>194</v>
      </c>
      <c r="J8" s="13">
        <v>43</v>
      </c>
      <c r="K8" s="13">
        <v>40</v>
      </c>
      <c r="L8" s="13">
        <v>39</v>
      </c>
      <c r="M8" s="13">
        <v>14</v>
      </c>
      <c r="N8" s="20">
        <v>72556</v>
      </c>
    </row>
    <row r="9" spans="1:14" ht="11.25">
      <c r="A9" s="6" t="s">
        <v>268</v>
      </c>
      <c r="B9" s="13">
        <v>69567</v>
      </c>
      <c r="C9" s="13">
        <v>3216</v>
      </c>
      <c r="D9" s="13">
        <v>2262</v>
      </c>
      <c r="E9" s="13">
        <v>13152</v>
      </c>
      <c r="F9" s="13">
        <v>47</v>
      </c>
      <c r="G9" s="13">
        <v>7</v>
      </c>
      <c r="H9" s="13">
        <v>839</v>
      </c>
      <c r="I9" s="13">
        <v>285</v>
      </c>
      <c r="J9" s="13">
        <v>26</v>
      </c>
      <c r="K9" s="13">
        <v>108</v>
      </c>
      <c r="L9" s="13">
        <v>138</v>
      </c>
      <c r="M9" s="13">
        <v>511</v>
      </c>
      <c r="N9" s="20">
        <v>90158</v>
      </c>
    </row>
    <row r="10" spans="1:14" ht="11.25">
      <c r="A10" s="6" t="s">
        <v>269</v>
      </c>
      <c r="B10" s="13">
        <v>64597</v>
      </c>
      <c r="C10" s="13">
        <v>3663</v>
      </c>
      <c r="D10" s="13">
        <v>4674</v>
      </c>
      <c r="E10" s="13">
        <v>14757</v>
      </c>
      <c r="F10" s="13">
        <v>46</v>
      </c>
      <c r="G10" s="13">
        <v>14</v>
      </c>
      <c r="H10" s="13">
        <v>1212</v>
      </c>
      <c r="I10" s="13">
        <v>540</v>
      </c>
      <c r="J10" s="13">
        <v>17</v>
      </c>
      <c r="K10" s="13">
        <v>207</v>
      </c>
      <c r="L10" s="13">
        <v>77</v>
      </c>
      <c r="M10" s="13">
        <v>969</v>
      </c>
      <c r="N10" s="20">
        <v>90773</v>
      </c>
    </row>
    <row r="11" spans="1:14" ht="11.25">
      <c r="A11" s="6" t="s">
        <v>270</v>
      </c>
      <c r="B11" s="13">
        <v>55321</v>
      </c>
      <c r="C11" s="13">
        <v>4283</v>
      </c>
      <c r="D11" s="13">
        <v>8157</v>
      </c>
      <c r="E11" s="13">
        <v>12714</v>
      </c>
      <c r="F11" s="13">
        <v>49</v>
      </c>
      <c r="G11" s="13">
        <v>12</v>
      </c>
      <c r="H11" s="13">
        <v>1541</v>
      </c>
      <c r="I11" s="13">
        <v>1047</v>
      </c>
      <c r="J11" s="13">
        <v>40</v>
      </c>
      <c r="K11" s="13">
        <v>265</v>
      </c>
      <c r="L11" s="13">
        <v>110</v>
      </c>
      <c r="M11" s="13">
        <v>1414</v>
      </c>
      <c r="N11" s="20">
        <v>84953</v>
      </c>
    </row>
    <row r="12" spans="1:14" ht="11.25">
      <c r="A12" s="6" t="s">
        <v>271</v>
      </c>
      <c r="B12" s="13">
        <v>46831</v>
      </c>
      <c r="C12" s="13">
        <v>5098</v>
      </c>
      <c r="D12" s="13">
        <v>10597</v>
      </c>
      <c r="E12" s="13">
        <v>9312</v>
      </c>
      <c r="F12" s="13">
        <v>45</v>
      </c>
      <c r="G12" s="13">
        <v>22</v>
      </c>
      <c r="H12" s="13">
        <v>1812</v>
      </c>
      <c r="I12" s="13">
        <v>1459</v>
      </c>
      <c r="J12" s="13">
        <v>77</v>
      </c>
      <c r="K12" s="13">
        <v>217</v>
      </c>
      <c r="L12" s="13">
        <v>141</v>
      </c>
      <c r="M12" s="13">
        <v>2145</v>
      </c>
      <c r="N12" s="20">
        <v>77756</v>
      </c>
    </row>
    <row r="13" spans="1:14" ht="11.25">
      <c r="A13" s="6" t="s">
        <v>272</v>
      </c>
      <c r="B13" s="13">
        <v>30997</v>
      </c>
      <c r="C13" s="13">
        <v>3083</v>
      </c>
      <c r="D13" s="13">
        <v>9213</v>
      </c>
      <c r="E13" s="13">
        <v>5647</v>
      </c>
      <c r="F13" s="13">
        <v>30</v>
      </c>
      <c r="G13" s="13">
        <v>32</v>
      </c>
      <c r="H13" s="13">
        <v>1723</v>
      </c>
      <c r="I13" s="13">
        <v>1548</v>
      </c>
      <c r="J13" s="13">
        <v>109</v>
      </c>
      <c r="K13" s="13">
        <v>145</v>
      </c>
      <c r="L13" s="13">
        <v>112</v>
      </c>
      <c r="M13" s="13">
        <v>1927</v>
      </c>
      <c r="N13" s="20">
        <v>54566</v>
      </c>
    </row>
    <row r="14" spans="1:14" ht="11.25">
      <c r="A14" s="6" t="s">
        <v>273</v>
      </c>
      <c r="B14" s="13">
        <v>14162</v>
      </c>
      <c r="C14" s="13">
        <v>1249</v>
      </c>
      <c r="D14" s="13">
        <v>5618</v>
      </c>
      <c r="E14" s="13">
        <v>2380</v>
      </c>
      <c r="F14" s="13">
        <v>20</v>
      </c>
      <c r="G14" s="13">
        <v>22</v>
      </c>
      <c r="H14" s="13">
        <v>1123</v>
      </c>
      <c r="I14" s="13">
        <v>1073</v>
      </c>
      <c r="J14" s="13">
        <v>63</v>
      </c>
      <c r="K14" s="13">
        <v>73</v>
      </c>
      <c r="L14" s="13">
        <v>39</v>
      </c>
      <c r="M14" s="13">
        <v>1145</v>
      </c>
      <c r="N14" s="20">
        <v>26967</v>
      </c>
    </row>
    <row r="15" spans="1:14" ht="11.25">
      <c r="A15" s="26" t="s">
        <v>274</v>
      </c>
      <c r="B15" s="20">
        <v>8802</v>
      </c>
      <c r="C15" s="20">
        <v>620</v>
      </c>
      <c r="D15" s="20">
        <v>4778</v>
      </c>
      <c r="E15" s="20">
        <v>1195</v>
      </c>
      <c r="F15" s="20">
        <v>13</v>
      </c>
      <c r="G15" s="20">
        <v>13</v>
      </c>
      <c r="H15" s="20">
        <v>1041</v>
      </c>
      <c r="I15" s="20">
        <v>904</v>
      </c>
      <c r="J15" s="20">
        <v>103</v>
      </c>
      <c r="K15" s="20">
        <v>45</v>
      </c>
      <c r="L15" s="20">
        <v>24</v>
      </c>
      <c r="M15" s="20">
        <v>590</v>
      </c>
      <c r="N15" s="20">
        <v>18128</v>
      </c>
    </row>
    <row r="16" spans="1:14" ht="11.25">
      <c r="A16" s="574" t="s">
        <v>275</v>
      </c>
      <c r="B16" s="405">
        <f aca="true" t="shared" si="0" ref="B16:N16">SUM(B7:B15)</f>
        <v>348892</v>
      </c>
      <c r="C16" s="405">
        <f t="shared" si="0"/>
        <v>23257</v>
      </c>
      <c r="D16" s="405">
        <f t="shared" si="0"/>
        <v>46902</v>
      </c>
      <c r="E16" s="405">
        <f t="shared" si="0"/>
        <v>68718</v>
      </c>
      <c r="F16" s="405">
        <f t="shared" si="0"/>
        <v>320</v>
      </c>
      <c r="G16" s="405">
        <f t="shared" si="0"/>
        <v>123</v>
      </c>
      <c r="H16" s="405">
        <f t="shared" si="0"/>
        <v>9664</v>
      </c>
      <c r="I16" s="405">
        <f t="shared" si="0"/>
        <v>8015</v>
      </c>
      <c r="J16" s="405">
        <f t="shared" si="0"/>
        <v>478</v>
      </c>
      <c r="K16" s="405">
        <f t="shared" si="0"/>
        <v>1100</v>
      </c>
      <c r="L16" s="405">
        <f t="shared" si="0"/>
        <v>686</v>
      </c>
      <c r="M16" s="405">
        <f t="shared" si="0"/>
        <v>8715</v>
      </c>
      <c r="N16" s="405">
        <f t="shared" si="0"/>
        <v>516870</v>
      </c>
    </row>
    <row r="17" spans="1:14" ht="11.25">
      <c r="A17" s="6" t="s">
        <v>276</v>
      </c>
      <c r="B17" s="261">
        <v>74.2</v>
      </c>
      <c r="C17" s="261">
        <v>77.2</v>
      </c>
      <c r="D17" s="261">
        <v>82.5</v>
      </c>
      <c r="E17" s="261">
        <v>74.2</v>
      </c>
      <c r="F17" s="261">
        <v>74.7</v>
      </c>
      <c r="G17" s="261">
        <v>84.1</v>
      </c>
      <c r="H17" s="261">
        <v>81.6</v>
      </c>
      <c r="I17" s="261">
        <v>84</v>
      </c>
      <c r="J17" s="261">
        <v>84.5</v>
      </c>
      <c r="K17" s="261">
        <v>78.7</v>
      </c>
      <c r="L17" s="261">
        <v>77.9</v>
      </c>
      <c r="M17" s="261">
        <v>82.6</v>
      </c>
      <c r="N17" s="261">
        <v>75.5</v>
      </c>
    </row>
    <row r="18" ht="8.25" customHeight="1"/>
    <row r="19" spans="1:14" ht="12.75" customHeight="1">
      <c r="A19" s="873" t="s">
        <v>277</v>
      </c>
      <c r="B19" s="873"/>
      <c r="C19" s="873"/>
      <c r="D19" s="873"/>
      <c r="E19" s="873"/>
      <c r="F19" s="873"/>
      <c r="G19" s="873"/>
      <c r="H19" s="873"/>
      <c r="I19" s="873"/>
      <c r="J19" s="873"/>
      <c r="K19" s="873"/>
      <c r="L19" s="873"/>
      <c r="M19" s="873"/>
      <c r="N19" s="873"/>
    </row>
    <row r="20" ht="7.5" customHeight="1"/>
    <row r="21" spans="1:18" ht="14.25" customHeight="1">
      <c r="A21" s="874" t="s">
        <v>510</v>
      </c>
      <c r="B21" s="874" t="s">
        <v>255</v>
      </c>
      <c r="C21" s="876" t="s">
        <v>256</v>
      </c>
      <c r="D21" s="824" t="s">
        <v>443</v>
      </c>
      <c r="E21" s="874" t="s">
        <v>5</v>
      </c>
      <c r="F21" s="874" t="s">
        <v>257</v>
      </c>
      <c r="G21" s="874" t="s">
        <v>258</v>
      </c>
      <c r="H21" s="824" t="s">
        <v>259</v>
      </c>
      <c r="I21" s="824" t="s">
        <v>260</v>
      </c>
      <c r="J21" s="874" t="s">
        <v>261</v>
      </c>
      <c r="K21" s="874" t="s">
        <v>262</v>
      </c>
      <c r="L21" s="824" t="s">
        <v>263</v>
      </c>
      <c r="M21" s="874" t="s">
        <v>264</v>
      </c>
      <c r="N21" s="874" t="s">
        <v>17</v>
      </c>
      <c r="O21" s="28"/>
      <c r="P21" s="28"/>
      <c r="Q21" s="28"/>
      <c r="R21" s="28"/>
    </row>
    <row r="22" spans="1:18" ht="22.5" customHeight="1">
      <c r="A22" s="875"/>
      <c r="B22" s="875"/>
      <c r="C22" s="877" t="s">
        <v>265</v>
      </c>
      <c r="D22" s="878"/>
      <c r="E22" s="875"/>
      <c r="F22" s="875"/>
      <c r="G22" s="875"/>
      <c r="H22" s="878"/>
      <c r="I22" s="878"/>
      <c r="J22" s="875"/>
      <c r="K22" s="875"/>
      <c r="L22" s="878"/>
      <c r="M22" s="875"/>
      <c r="N22" s="875"/>
      <c r="O22" s="28"/>
      <c r="P22" s="28"/>
      <c r="Q22" s="28"/>
      <c r="R22" s="28"/>
    </row>
    <row r="23" spans="1:14" ht="11.25">
      <c r="A23" s="6" t="s">
        <v>266</v>
      </c>
      <c r="B23" s="13">
        <v>30</v>
      </c>
      <c r="C23" s="13">
        <v>0</v>
      </c>
      <c r="D23" s="13">
        <v>0</v>
      </c>
      <c r="E23" s="13">
        <v>0</v>
      </c>
      <c r="F23" s="13">
        <v>0</v>
      </c>
      <c r="G23" s="13">
        <v>0</v>
      </c>
      <c r="H23" s="13">
        <v>4</v>
      </c>
      <c r="I23" s="13">
        <v>150</v>
      </c>
      <c r="J23" s="13">
        <v>0</v>
      </c>
      <c r="K23" s="13">
        <v>0</v>
      </c>
      <c r="L23" s="13">
        <v>4</v>
      </c>
      <c r="M23" s="13">
        <v>0</v>
      </c>
      <c r="N23" s="20">
        <v>188</v>
      </c>
    </row>
    <row r="24" spans="1:14" ht="11.25">
      <c r="A24" s="6" t="s">
        <v>267</v>
      </c>
      <c r="B24" s="13">
        <v>26771</v>
      </c>
      <c r="C24" s="13">
        <v>410</v>
      </c>
      <c r="D24" s="13">
        <v>604</v>
      </c>
      <c r="E24" s="13">
        <v>5550</v>
      </c>
      <c r="F24" s="13">
        <v>34</v>
      </c>
      <c r="G24" s="13">
        <v>1</v>
      </c>
      <c r="H24" s="13">
        <v>107</v>
      </c>
      <c r="I24" s="13">
        <v>21</v>
      </c>
      <c r="J24" s="13">
        <v>15</v>
      </c>
      <c r="K24" s="13">
        <v>15</v>
      </c>
      <c r="L24" s="13">
        <v>14</v>
      </c>
      <c r="M24" s="13">
        <v>12</v>
      </c>
      <c r="N24" s="20">
        <v>33554</v>
      </c>
    </row>
    <row r="25" spans="1:14" ht="11.25">
      <c r="A25" s="6" t="s">
        <v>268</v>
      </c>
      <c r="B25" s="13">
        <v>29638</v>
      </c>
      <c r="C25" s="13">
        <v>596</v>
      </c>
      <c r="D25" s="13">
        <v>1062</v>
      </c>
      <c r="E25" s="13">
        <v>8584</v>
      </c>
      <c r="F25" s="13">
        <v>24</v>
      </c>
      <c r="G25" s="13">
        <v>3</v>
      </c>
      <c r="H25" s="13">
        <v>306</v>
      </c>
      <c r="I25" s="13">
        <v>69</v>
      </c>
      <c r="J25" s="13">
        <v>16</v>
      </c>
      <c r="K25" s="13">
        <v>31</v>
      </c>
      <c r="L25" s="13">
        <v>26</v>
      </c>
      <c r="M25" s="13">
        <v>399</v>
      </c>
      <c r="N25" s="20">
        <v>40754</v>
      </c>
    </row>
    <row r="26" spans="1:14" ht="11.25">
      <c r="A26" s="6" t="s">
        <v>269</v>
      </c>
      <c r="B26" s="13">
        <v>30929</v>
      </c>
      <c r="C26" s="13">
        <v>1113</v>
      </c>
      <c r="D26" s="13">
        <v>2373</v>
      </c>
      <c r="E26" s="13">
        <v>9609</v>
      </c>
      <c r="F26" s="13">
        <v>33</v>
      </c>
      <c r="G26" s="13">
        <v>11</v>
      </c>
      <c r="H26" s="13">
        <v>593</v>
      </c>
      <c r="I26" s="13">
        <v>199</v>
      </c>
      <c r="J26" s="13">
        <v>16</v>
      </c>
      <c r="K26" s="13">
        <v>79</v>
      </c>
      <c r="L26" s="13">
        <v>34</v>
      </c>
      <c r="M26" s="13">
        <v>800</v>
      </c>
      <c r="N26" s="20">
        <v>45789</v>
      </c>
    </row>
    <row r="27" spans="1:14" ht="11.25">
      <c r="A27" s="6" t="s">
        <v>270</v>
      </c>
      <c r="B27" s="13">
        <v>30699</v>
      </c>
      <c r="C27" s="13">
        <v>1777</v>
      </c>
      <c r="D27" s="13">
        <v>4700</v>
      </c>
      <c r="E27" s="13">
        <v>8699</v>
      </c>
      <c r="F27" s="13">
        <v>44</v>
      </c>
      <c r="G27" s="13">
        <v>11</v>
      </c>
      <c r="H27" s="13">
        <v>923</v>
      </c>
      <c r="I27" s="13">
        <v>532</v>
      </c>
      <c r="J27" s="13">
        <v>35</v>
      </c>
      <c r="K27" s="13">
        <v>127</v>
      </c>
      <c r="L27" s="13">
        <v>81</v>
      </c>
      <c r="M27" s="13">
        <v>1128</v>
      </c>
      <c r="N27" s="20">
        <v>48756</v>
      </c>
    </row>
    <row r="28" spans="1:14" ht="11.25">
      <c r="A28" s="6" t="s">
        <v>271</v>
      </c>
      <c r="B28" s="13">
        <v>29632</v>
      </c>
      <c r="C28" s="13">
        <v>2240</v>
      </c>
      <c r="D28" s="13">
        <v>6776</v>
      </c>
      <c r="E28" s="13">
        <v>6905</v>
      </c>
      <c r="F28" s="13">
        <v>40</v>
      </c>
      <c r="G28" s="13">
        <v>20</v>
      </c>
      <c r="H28" s="13">
        <v>1303</v>
      </c>
      <c r="I28" s="13">
        <v>952</v>
      </c>
      <c r="J28" s="13">
        <v>75</v>
      </c>
      <c r="K28" s="13">
        <v>114</v>
      </c>
      <c r="L28" s="13">
        <v>114</v>
      </c>
      <c r="M28" s="13">
        <v>1704</v>
      </c>
      <c r="N28" s="20">
        <v>49875</v>
      </c>
    </row>
    <row r="29" spans="1:14" ht="11.25">
      <c r="A29" s="6" t="s">
        <v>272</v>
      </c>
      <c r="B29" s="13">
        <v>23439</v>
      </c>
      <c r="C29" s="13">
        <v>1706</v>
      </c>
      <c r="D29" s="13">
        <v>7076</v>
      </c>
      <c r="E29" s="13">
        <v>4410</v>
      </c>
      <c r="F29" s="13">
        <v>27</v>
      </c>
      <c r="G29" s="13">
        <v>30</v>
      </c>
      <c r="H29" s="13">
        <v>1374</v>
      </c>
      <c r="I29" s="13">
        <v>1169</v>
      </c>
      <c r="J29" s="13">
        <v>101</v>
      </c>
      <c r="K29" s="13">
        <v>99</v>
      </c>
      <c r="L29" s="13">
        <v>105</v>
      </c>
      <c r="M29" s="13">
        <v>1630</v>
      </c>
      <c r="N29" s="20">
        <v>41166</v>
      </c>
    </row>
    <row r="30" spans="1:14" ht="11.25">
      <c r="A30" s="6" t="s">
        <v>273</v>
      </c>
      <c r="B30" s="13">
        <v>12116</v>
      </c>
      <c r="C30" s="13">
        <v>910</v>
      </c>
      <c r="D30" s="13">
        <v>4759</v>
      </c>
      <c r="E30" s="13">
        <v>1970</v>
      </c>
      <c r="F30" s="13">
        <v>20</v>
      </c>
      <c r="G30" s="13">
        <v>21</v>
      </c>
      <c r="H30" s="13">
        <v>952</v>
      </c>
      <c r="I30" s="13">
        <v>903</v>
      </c>
      <c r="J30" s="13">
        <v>61</v>
      </c>
      <c r="K30" s="13">
        <v>54</v>
      </c>
      <c r="L30" s="13">
        <v>37</v>
      </c>
      <c r="M30" s="13">
        <v>1026</v>
      </c>
      <c r="N30" s="20">
        <v>22829</v>
      </c>
    </row>
    <row r="31" spans="1:14" ht="11.25">
      <c r="A31" s="26" t="s">
        <v>274</v>
      </c>
      <c r="B31" s="20">
        <v>8195</v>
      </c>
      <c r="C31" s="20">
        <v>507</v>
      </c>
      <c r="D31" s="20">
        <v>4312</v>
      </c>
      <c r="E31" s="20">
        <v>1080</v>
      </c>
      <c r="F31" s="20">
        <v>13</v>
      </c>
      <c r="G31" s="20">
        <v>13</v>
      </c>
      <c r="H31" s="20">
        <v>965</v>
      </c>
      <c r="I31" s="20">
        <v>797</v>
      </c>
      <c r="J31" s="20">
        <v>103</v>
      </c>
      <c r="K31" s="20">
        <v>37</v>
      </c>
      <c r="L31" s="20">
        <v>24</v>
      </c>
      <c r="M31" s="20">
        <v>553</v>
      </c>
      <c r="N31" s="20">
        <v>16599</v>
      </c>
    </row>
    <row r="32" spans="1:14" ht="11.25">
      <c r="A32" s="574" t="s">
        <v>275</v>
      </c>
      <c r="B32" s="405">
        <f aca="true" t="shared" si="1" ref="B32:N32">SUM(B23:B31)</f>
        <v>191449</v>
      </c>
      <c r="C32" s="405">
        <f t="shared" si="1"/>
        <v>9259</v>
      </c>
      <c r="D32" s="405">
        <f t="shared" si="1"/>
        <v>31662</v>
      </c>
      <c r="E32" s="405">
        <f t="shared" si="1"/>
        <v>46807</v>
      </c>
      <c r="F32" s="405">
        <f t="shared" si="1"/>
        <v>235</v>
      </c>
      <c r="G32" s="405">
        <f t="shared" si="1"/>
        <v>110</v>
      </c>
      <c r="H32" s="405">
        <f t="shared" si="1"/>
        <v>6527</v>
      </c>
      <c r="I32" s="405">
        <f t="shared" si="1"/>
        <v>4792</v>
      </c>
      <c r="J32" s="405">
        <f t="shared" si="1"/>
        <v>422</v>
      </c>
      <c r="K32" s="405">
        <f t="shared" si="1"/>
        <v>556</v>
      </c>
      <c r="L32" s="405">
        <f t="shared" si="1"/>
        <v>439</v>
      </c>
      <c r="M32" s="405">
        <f t="shared" si="1"/>
        <v>7252</v>
      </c>
      <c r="N32" s="405">
        <f t="shared" si="1"/>
        <v>299510</v>
      </c>
    </row>
    <row r="33" spans="1:14" ht="11.25">
      <c r="A33" s="6" t="s">
        <v>276</v>
      </c>
      <c r="B33" s="261">
        <v>76.3</v>
      </c>
      <c r="C33" s="261">
        <v>80.7</v>
      </c>
      <c r="D33" s="261">
        <v>84.4</v>
      </c>
      <c r="E33" s="261">
        <v>75.1</v>
      </c>
      <c r="F33" s="261">
        <v>77.3</v>
      </c>
      <c r="G33" s="261">
        <v>85</v>
      </c>
      <c r="H33" s="261">
        <v>84.2</v>
      </c>
      <c r="I33" s="261">
        <v>86.6</v>
      </c>
      <c r="J33" s="261">
        <v>86.4</v>
      </c>
      <c r="K33" s="261">
        <v>81</v>
      </c>
      <c r="L33" s="261">
        <v>81.7</v>
      </c>
      <c r="M33" s="261">
        <v>83</v>
      </c>
      <c r="N33" s="261">
        <v>77.6</v>
      </c>
    </row>
    <row r="34" ht="8.25" customHeight="1"/>
    <row r="35" spans="1:14" ht="12.75" customHeight="1">
      <c r="A35" s="873" t="s">
        <v>278</v>
      </c>
      <c r="B35" s="873"/>
      <c r="C35" s="873"/>
      <c r="D35" s="873"/>
      <c r="E35" s="873"/>
      <c r="F35" s="873"/>
      <c r="G35" s="873"/>
      <c r="H35" s="873"/>
      <c r="I35" s="873"/>
      <c r="J35" s="873"/>
      <c r="K35" s="873"/>
      <c r="L35" s="873"/>
      <c r="M35" s="873"/>
      <c r="N35" s="873"/>
    </row>
    <row r="36" ht="7.5" customHeight="1"/>
    <row r="37" spans="1:14" ht="15" customHeight="1">
      <c r="A37" s="874" t="s">
        <v>510</v>
      </c>
      <c r="B37" s="874" t="s">
        <v>255</v>
      </c>
      <c r="C37" s="876" t="s">
        <v>256</v>
      </c>
      <c r="D37" s="824" t="s">
        <v>443</v>
      </c>
      <c r="E37" s="874" t="s">
        <v>5</v>
      </c>
      <c r="F37" s="874" t="s">
        <v>257</v>
      </c>
      <c r="G37" s="874" t="s">
        <v>258</v>
      </c>
      <c r="H37" s="824" t="s">
        <v>259</v>
      </c>
      <c r="I37" s="824" t="s">
        <v>260</v>
      </c>
      <c r="J37" s="874" t="s">
        <v>261</v>
      </c>
      <c r="K37" s="874" t="s">
        <v>262</v>
      </c>
      <c r="L37" s="824" t="s">
        <v>263</v>
      </c>
      <c r="M37" s="874" t="s">
        <v>264</v>
      </c>
      <c r="N37" s="874" t="s">
        <v>17</v>
      </c>
    </row>
    <row r="38" spans="1:14" ht="23.25" customHeight="1">
      <c r="A38" s="875"/>
      <c r="B38" s="875"/>
      <c r="C38" s="877" t="s">
        <v>265</v>
      </c>
      <c r="D38" s="878"/>
      <c r="E38" s="875"/>
      <c r="F38" s="875"/>
      <c r="G38" s="875"/>
      <c r="H38" s="878"/>
      <c r="I38" s="878"/>
      <c r="J38" s="875"/>
      <c r="K38" s="875"/>
      <c r="L38" s="878"/>
      <c r="M38" s="875"/>
      <c r="N38" s="875"/>
    </row>
    <row r="39" spans="1:14" ht="11.25">
      <c r="A39" s="6" t="s">
        <v>266</v>
      </c>
      <c r="B39" s="13">
        <v>8</v>
      </c>
      <c r="C39" s="13">
        <v>0</v>
      </c>
      <c r="D39" s="13">
        <v>0</v>
      </c>
      <c r="E39" s="13">
        <v>0</v>
      </c>
      <c r="F39" s="13">
        <v>0</v>
      </c>
      <c r="G39" s="13">
        <v>0</v>
      </c>
      <c r="H39" s="13">
        <v>0</v>
      </c>
      <c r="I39" s="13">
        <v>815</v>
      </c>
      <c r="J39" s="13">
        <v>0</v>
      </c>
      <c r="K39" s="13">
        <v>0</v>
      </c>
      <c r="L39" s="13">
        <v>2</v>
      </c>
      <c r="M39" s="13">
        <v>0</v>
      </c>
      <c r="N39" s="20">
        <v>825</v>
      </c>
    </row>
    <row r="40" spans="1:14" ht="11.25">
      <c r="A40" s="6" t="s">
        <v>267</v>
      </c>
      <c r="B40" s="13">
        <v>31806</v>
      </c>
      <c r="C40" s="13">
        <v>1635</v>
      </c>
      <c r="D40" s="13">
        <v>999</v>
      </c>
      <c r="E40" s="13">
        <v>4011</v>
      </c>
      <c r="F40" s="13">
        <v>36</v>
      </c>
      <c r="G40" s="13">
        <v>0</v>
      </c>
      <c r="H40" s="13">
        <v>262</v>
      </c>
      <c r="I40" s="13">
        <v>173</v>
      </c>
      <c r="J40" s="13">
        <v>28</v>
      </c>
      <c r="K40" s="13">
        <v>25</v>
      </c>
      <c r="L40" s="13">
        <v>25</v>
      </c>
      <c r="M40" s="13">
        <v>2</v>
      </c>
      <c r="N40" s="20">
        <v>39002</v>
      </c>
    </row>
    <row r="41" spans="1:14" ht="11.25">
      <c r="A41" s="6" t="s">
        <v>268</v>
      </c>
      <c r="B41" s="13">
        <v>39929</v>
      </c>
      <c r="C41" s="13">
        <v>2620</v>
      </c>
      <c r="D41" s="13">
        <v>1200</v>
      </c>
      <c r="E41" s="13">
        <v>4568</v>
      </c>
      <c r="F41" s="13">
        <v>23</v>
      </c>
      <c r="G41" s="13">
        <v>4</v>
      </c>
      <c r="H41" s="13">
        <v>533</v>
      </c>
      <c r="I41" s="13">
        <v>216</v>
      </c>
      <c r="J41" s="13">
        <v>10</v>
      </c>
      <c r="K41" s="13">
        <v>77</v>
      </c>
      <c r="L41" s="13">
        <v>112</v>
      </c>
      <c r="M41" s="13">
        <v>112</v>
      </c>
      <c r="N41" s="20">
        <v>49404</v>
      </c>
    </row>
    <row r="42" spans="1:14" ht="11.25">
      <c r="A42" s="6" t="s">
        <v>269</v>
      </c>
      <c r="B42" s="13">
        <v>33668</v>
      </c>
      <c r="C42" s="13">
        <v>2550</v>
      </c>
      <c r="D42" s="13">
        <v>2301</v>
      </c>
      <c r="E42" s="13">
        <v>5148</v>
      </c>
      <c r="F42" s="13">
        <v>13</v>
      </c>
      <c r="G42" s="13">
        <v>3</v>
      </c>
      <c r="H42" s="13">
        <v>619</v>
      </c>
      <c r="I42" s="13">
        <v>341</v>
      </c>
      <c r="J42" s="13">
        <v>1</v>
      </c>
      <c r="K42" s="13">
        <v>128</v>
      </c>
      <c r="L42" s="13">
        <v>43</v>
      </c>
      <c r="M42" s="13">
        <v>169</v>
      </c>
      <c r="N42" s="20">
        <v>44984</v>
      </c>
    </row>
    <row r="43" spans="1:14" ht="11.25">
      <c r="A43" s="6" t="s">
        <v>270</v>
      </c>
      <c r="B43" s="13">
        <v>24622</v>
      </c>
      <c r="C43" s="13">
        <v>2506</v>
      </c>
      <c r="D43" s="13">
        <v>3457</v>
      </c>
      <c r="E43" s="13">
        <v>4015</v>
      </c>
      <c r="F43" s="13">
        <v>5</v>
      </c>
      <c r="G43" s="13">
        <v>1</v>
      </c>
      <c r="H43" s="13">
        <v>618</v>
      </c>
      <c r="I43" s="13">
        <v>515</v>
      </c>
      <c r="J43" s="13">
        <v>5</v>
      </c>
      <c r="K43" s="13">
        <v>138</v>
      </c>
      <c r="L43" s="13">
        <v>29</v>
      </c>
      <c r="M43" s="13">
        <v>286</v>
      </c>
      <c r="N43" s="20">
        <v>36197</v>
      </c>
    </row>
    <row r="44" spans="1:14" ht="11.25">
      <c r="A44" s="6" t="s">
        <v>271</v>
      </c>
      <c r="B44" s="13">
        <v>17199</v>
      </c>
      <c r="C44" s="13">
        <v>2858</v>
      </c>
      <c r="D44" s="13">
        <v>3821</v>
      </c>
      <c r="E44" s="13">
        <v>2407</v>
      </c>
      <c r="F44" s="13">
        <v>5</v>
      </c>
      <c r="G44" s="13">
        <v>2</v>
      </c>
      <c r="H44" s="13">
        <v>509</v>
      </c>
      <c r="I44" s="13">
        <v>507</v>
      </c>
      <c r="J44" s="13">
        <v>2</v>
      </c>
      <c r="K44" s="13">
        <v>103</v>
      </c>
      <c r="L44" s="13">
        <v>27</v>
      </c>
      <c r="M44" s="13">
        <v>441</v>
      </c>
      <c r="N44" s="20">
        <v>27881</v>
      </c>
    </row>
    <row r="45" spans="1:14" ht="11.25">
      <c r="A45" s="6" t="s">
        <v>272</v>
      </c>
      <c r="B45" s="13">
        <v>7558</v>
      </c>
      <c r="C45" s="13">
        <v>1377</v>
      </c>
      <c r="D45" s="13">
        <v>2137</v>
      </c>
      <c r="E45" s="13">
        <v>1237</v>
      </c>
      <c r="F45" s="13">
        <v>3</v>
      </c>
      <c r="G45" s="13">
        <v>2</v>
      </c>
      <c r="H45" s="13">
        <v>349</v>
      </c>
      <c r="I45" s="13">
        <v>379</v>
      </c>
      <c r="J45" s="13">
        <v>8</v>
      </c>
      <c r="K45" s="13">
        <v>46</v>
      </c>
      <c r="L45" s="13">
        <v>7</v>
      </c>
      <c r="M45" s="13">
        <v>297</v>
      </c>
      <c r="N45" s="20">
        <v>13400</v>
      </c>
    </row>
    <row r="46" spans="1:14" ht="11.25">
      <c r="A46" s="6" t="s">
        <v>273</v>
      </c>
      <c r="B46" s="13">
        <v>2046</v>
      </c>
      <c r="C46" s="13">
        <v>339</v>
      </c>
      <c r="D46" s="13">
        <v>859</v>
      </c>
      <c r="E46" s="13">
        <v>410</v>
      </c>
      <c r="F46" s="13">
        <v>0</v>
      </c>
      <c r="G46" s="13">
        <v>1</v>
      </c>
      <c r="H46" s="13">
        <v>171</v>
      </c>
      <c r="I46" s="13">
        <v>170</v>
      </c>
      <c r="J46" s="13">
        <v>2</v>
      </c>
      <c r="K46" s="13">
        <v>19</v>
      </c>
      <c r="L46" s="13">
        <v>2</v>
      </c>
      <c r="M46" s="13">
        <v>119</v>
      </c>
      <c r="N46" s="20">
        <v>4138</v>
      </c>
    </row>
    <row r="47" spans="1:14" ht="11.25">
      <c r="A47" s="26" t="s">
        <v>274</v>
      </c>
      <c r="B47" s="20">
        <v>607</v>
      </c>
      <c r="C47" s="20">
        <v>113</v>
      </c>
      <c r="D47" s="20">
        <v>466</v>
      </c>
      <c r="E47" s="20">
        <v>115</v>
      </c>
      <c r="F47" s="20">
        <v>0</v>
      </c>
      <c r="G47" s="20">
        <v>0</v>
      </c>
      <c r="H47" s="20">
        <v>76</v>
      </c>
      <c r="I47" s="20">
        <v>107</v>
      </c>
      <c r="J47" s="20">
        <v>0</v>
      </c>
      <c r="K47" s="20">
        <v>8</v>
      </c>
      <c r="L47" s="20">
        <v>0</v>
      </c>
      <c r="M47" s="20">
        <v>37</v>
      </c>
      <c r="N47" s="20">
        <v>1529</v>
      </c>
    </row>
    <row r="48" spans="1:14" ht="11.25">
      <c r="A48" s="574" t="s">
        <v>275</v>
      </c>
      <c r="B48" s="405">
        <f aca="true" t="shared" si="2" ref="B48:N48">SUM(B39:B47)</f>
        <v>157443</v>
      </c>
      <c r="C48" s="405">
        <f t="shared" si="2"/>
        <v>13998</v>
      </c>
      <c r="D48" s="405">
        <f t="shared" si="2"/>
        <v>15240</v>
      </c>
      <c r="E48" s="405">
        <f t="shared" si="2"/>
        <v>21911</v>
      </c>
      <c r="F48" s="405">
        <f t="shared" si="2"/>
        <v>85</v>
      </c>
      <c r="G48" s="405">
        <f t="shared" si="2"/>
        <v>13</v>
      </c>
      <c r="H48" s="405">
        <f t="shared" si="2"/>
        <v>3137</v>
      </c>
      <c r="I48" s="405">
        <f t="shared" si="2"/>
        <v>3223</v>
      </c>
      <c r="J48" s="405">
        <f t="shared" si="2"/>
        <v>56</v>
      </c>
      <c r="K48" s="405">
        <f t="shared" si="2"/>
        <v>544</v>
      </c>
      <c r="L48" s="405">
        <f t="shared" si="2"/>
        <v>247</v>
      </c>
      <c r="M48" s="405">
        <f t="shared" si="2"/>
        <v>1463</v>
      </c>
      <c r="N48" s="405">
        <f t="shared" si="2"/>
        <v>217360</v>
      </c>
    </row>
    <row r="49" spans="1:14" ht="12" customHeight="1">
      <c r="A49" s="6" t="s">
        <v>276</v>
      </c>
      <c r="B49" s="261">
        <v>71.6</v>
      </c>
      <c r="C49" s="261">
        <v>75</v>
      </c>
      <c r="D49" s="261">
        <v>78.6</v>
      </c>
      <c r="E49" s="261">
        <v>72.4</v>
      </c>
      <c r="F49" s="261">
        <v>67.3</v>
      </c>
      <c r="G49" s="261">
        <v>76</v>
      </c>
      <c r="H49" s="261">
        <v>76.3</v>
      </c>
      <c r="I49" s="261">
        <v>78.9</v>
      </c>
      <c r="J49" s="261">
        <v>69.9</v>
      </c>
      <c r="K49" s="261">
        <v>76.2</v>
      </c>
      <c r="L49" s="261">
        <v>71.2</v>
      </c>
      <c r="M49" s="261">
        <v>80.9</v>
      </c>
      <c r="N49" s="6">
        <v>72.6</v>
      </c>
    </row>
    <row r="50" spans="1:20" s="211" customFormat="1" ht="6" customHeight="1">
      <c r="A50" s="6"/>
      <c r="B50" s="6"/>
      <c r="C50" s="6"/>
      <c r="D50" s="6"/>
      <c r="E50" s="6"/>
      <c r="F50" s="6"/>
      <c r="G50" s="6"/>
      <c r="H50" s="6"/>
      <c r="I50" s="6"/>
      <c r="J50" s="6"/>
      <c r="K50" s="6"/>
      <c r="L50" s="6"/>
      <c r="M50" s="6"/>
      <c r="N50" s="6"/>
      <c r="O50" s="5"/>
      <c r="P50" s="5"/>
      <c r="Q50" s="5"/>
      <c r="R50" s="5"/>
      <c r="S50" s="5"/>
      <c r="T50" s="200"/>
    </row>
    <row r="51" spans="1:11" ht="11.25">
      <c r="A51" s="844" t="s">
        <v>511</v>
      </c>
      <c r="B51" s="844"/>
      <c r="C51" s="844"/>
      <c r="D51" s="844"/>
      <c r="E51" s="844"/>
      <c r="F51" s="844"/>
      <c r="G51" s="844"/>
      <c r="H51" s="844"/>
      <c r="I51" s="844"/>
      <c r="J51" s="844"/>
      <c r="K51" s="844"/>
    </row>
  </sheetData>
  <sheetProtection/>
  <mergeCells count="48">
    <mergeCell ref="A2:T2"/>
    <mergeCell ref="M37:M38"/>
    <mergeCell ref="N37:N38"/>
    <mergeCell ref="A51:K51"/>
    <mergeCell ref="I37:I38"/>
    <mergeCell ref="J37:J38"/>
    <mergeCell ref="K37:K38"/>
    <mergeCell ref="L37:L38"/>
    <mergeCell ref="E37:E38"/>
    <mergeCell ref="F37:F38"/>
    <mergeCell ref="G37:G38"/>
    <mergeCell ref="H37:H38"/>
    <mergeCell ref="A37:A38"/>
    <mergeCell ref="B37:B38"/>
    <mergeCell ref="C37:C38"/>
    <mergeCell ref="D37:D38"/>
    <mergeCell ref="N21:N22"/>
    <mergeCell ref="A35:N35"/>
    <mergeCell ref="H21:H22"/>
    <mergeCell ref="I21:I22"/>
    <mergeCell ref="J21:J22"/>
    <mergeCell ref="K21:K22"/>
    <mergeCell ref="E21:E22"/>
    <mergeCell ref="F21:F22"/>
    <mergeCell ref="G21:G22"/>
    <mergeCell ref="L21:L22"/>
    <mergeCell ref="A21:A22"/>
    <mergeCell ref="B21:B22"/>
    <mergeCell ref="C21:C22"/>
    <mergeCell ref="D21:D22"/>
    <mergeCell ref="M21:M22"/>
    <mergeCell ref="M5:M6"/>
    <mergeCell ref="N5:N6"/>
    <mergeCell ref="A19:N19"/>
    <mergeCell ref="H5:H6"/>
    <mergeCell ref="I5:I6"/>
    <mergeCell ref="J5:J6"/>
    <mergeCell ref="K5:K6"/>
    <mergeCell ref="A1:N1"/>
    <mergeCell ref="A3:N3"/>
    <mergeCell ref="A5:A6"/>
    <mergeCell ref="B5:B6"/>
    <mergeCell ref="C5:C6"/>
    <mergeCell ref="D5:D6"/>
    <mergeCell ref="E5:E6"/>
    <mergeCell ref="F5:F6"/>
    <mergeCell ref="G5:G6"/>
    <mergeCell ref="L5:L6"/>
  </mergeCells>
  <printOptions/>
  <pageMargins left="0.787401575" right="0.787401575" top="0.984251969" bottom="0.984251969" header="0.4921259845" footer="0.4921259845"/>
  <pageSetup horizontalDpi="600" verticalDpi="600" orientation="landscape" paperSize="9" scale="76"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L1"/>
    </sheetView>
  </sheetViews>
  <sheetFormatPr defaultColWidth="12" defaultRowHeight="12.75"/>
  <cols>
    <col min="1" max="1" width="11.5" style="522" customWidth="1"/>
    <col min="2" max="2" width="4.5" style="522" customWidth="1"/>
    <col min="3" max="3" width="15.83203125" style="1" customWidth="1"/>
    <col min="4" max="4" width="3.83203125" style="1" customWidth="1"/>
    <col min="5" max="5" width="13.33203125" style="523" customWidth="1"/>
    <col min="6" max="6" width="1.3359375" style="1" customWidth="1"/>
    <col min="7" max="7" width="16.66015625" style="1" customWidth="1"/>
    <col min="8" max="8" width="3" style="1" customWidth="1"/>
    <col min="9" max="9" width="15.83203125" style="1" customWidth="1"/>
    <col min="10" max="10" width="3.83203125" style="1" customWidth="1"/>
    <col min="11" max="11" width="15.83203125" style="1" customWidth="1"/>
    <col min="12" max="12" width="3.83203125" style="1" customWidth="1"/>
    <col min="13" max="16384" width="12" style="2" customWidth="1"/>
  </cols>
  <sheetData>
    <row r="1" spans="1:12" ht="25.5" customHeight="1">
      <c r="A1" s="717" t="s">
        <v>120</v>
      </c>
      <c r="B1" s="717"/>
      <c r="C1" s="717"/>
      <c r="D1" s="717"/>
      <c r="E1" s="717"/>
      <c r="F1" s="717"/>
      <c r="G1" s="717"/>
      <c r="H1" s="717"/>
      <c r="I1" s="717"/>
      <c r="J1" s="717"/>
      <c r="K1" s="717"/>
      <c r="L1" s="717"/>
    </row>
    <row r="2" spans="1:12" ht="12.75" customHeight="1">
      <c r="A2" s="717"/>
      <c r="B2" s="717"/>
      <c r="C2" s="717"/>
      <c r="D2" s="717"/>
      <c r="E2" s="717"/>
      <c r="F2" s="717"/>
      <c r="G2" s="717"/>
      <c r="H2" s="717"/>
      <c r="I2" s="717"/>
      <c r="J2" s="717"/>
      <c r="K2" s="717"/>
      <c r="L2" s="717"/>
    </row>
    <row r="3" spans="5:12" s="499" customFormat="1" ht="11.25" customHeight="1">
      <c r="E3" s="500"/>
      <c r="L3" s="501" t="s">
        <v>21</v>
      </c>
    </row>
    <row r="4" spans="1:12" ht="36.75" customHeight="1">
      <c r="A4" s="718" t="s">
        <v>24</v>
      </c>
      <c r="B4" s="719"/>
      <c r="C4" s="722" t="s">
        <v>22</v>
      </c>
      <c r="D4" s="723"/>
      <c r="E4" s="692" t="s">
        <v>121</v>
      </c>
      <c r="F4" s="692"/>
      <c r="G4" s="691" t="s">
        <v>123</v>
      </c>
      <c r="H4" s="709"/>
      <c r="I4" s="724" t="s">
        <v>22</v>
      </c>
      <c r="J4" s="724"/>
      <c r="K4" s="718" t="s">
        <v>23</v>
      </c>
      <c r="L4" s="725"/>
    </row>
    <row r="5" spans="1:12" ht="13.5" customHeight="1">
      <c r="A5" s="720"/>
      <c r="B5" s="721"/>
      <c r="C5" s="728" t="s">
        <v>122</v>
      </c>
      <c r="D5" s="729"/>
      <c r="E5" s="696"/>
      <c r="F5" s="696"/>
      <c r="G5" s="700"/>
      <c r="H5" s="716"/>
      <c r="I5" s="730" t="s">
        <v>25</v>
      </c>
      <c r="J5" s="730"/>
      <c r="K5" s="726"/>
      <c r="L5" s="727"/>
    </row>
    <row r="6" spans="1:12" ht="11.25">
      <c r="A6" s="502">
        <v>1960</v>
      </c>
      <c r="B6" s="37"/>
      <c r="C6" s="468">
        <v>2468912</v>
      </c>
      <c r="D6" s="482"/>
      <c r="E6" s="409" t="s">
        <v>52</v>
      </c>
      <c r="F6" s="503"/>
      <c r="G6" s="504">
        <f>C6</f>
        <v>2468912</v>
      </c>
      <c r="H6" s="505"/>
      <c r="I6" s="462">
        <v>71136</v>
      </c>
      <c r="J6" s="462"/>
      <c r="K6" s="468">
        <f>G6+I6</f>
        <v>2540048</v>
      </c>
      <c r="L6" s="482"/>
    </row>
    <row r="7" spans="1:12" ht="11.25">
      <c r="A7" s="502">
        <v>1961</v>
      </c>
      <c r="B7" s="37"/>
      <c r="C7" s="468">
        <v>2378507</v>
      </c>
      <c r="D7" s="482"/>
      <c r="E7" s="409" t="s">
        <v>52</v>
      </c>
      <c r="F7" s="503"/>
      <c r="G7" s="468">
        <f aca="true" t="shared" si="0" ref="G7:G52">C7</f>
        <v>2378507</v>
      </c>
      <c r="H7" s="482"/>
      <c r="I7" s="462">
        <v>69306</v>
      </c>
      <c r="J7" s="462"/>
      <c r="K7" s="468">
        <f aca="true" t="shared" si="1" ref="K7:K53">G7+I7</f>
        <v>2447813</v>
      </c>
      <c r="L7" s="482"/>
    </row>
    <row r="8" spans="1:12" ht="11.25">
      <c r="A8" s="502">
        <v>1962</v>
      </c>
      <c r="B8" s="37"/>
      <c r="C8" s="468">
        <v>2354467</v>
      </c>
      <c r="D8" s="482"/>
      <c r="E8" s="409" t="s">
        <v>52</v>
      </c>
      <c r="F8" s="503"/>
      <c r="G8" s="468">
        <f t="shared" si="0"/>
        <v>2354467</v>
      </c>
      <c r="H8" s="482"/>
      <c r="I8" s="462">
        <v>67812</v>
      </c>
      <c r="J8" s="462"/>
      <c r="K8" s="468">
        <f t="shared" si="1"/>
        <v>2422279</v>
      </c>
      <c r="L8" s="482"/>
    </row>
    <row r="9" spans="1:12" ht="11.25">
      <c r="A9" s="502">
        <v>1963</v>
      </c>
      <c r="B9" s="37"/>
      <c r="C9" s="468">
        <v>2287880</v>
      </c>
      <c r="D9" s="482"/>
      <c r="E9" s="409" t="s">
        <v>52</v>
      </c>
      <c r="F9" s="503"/>
      <c r="G9" s="468">
        <f t="shared" si="0"/>
        <v>2287880</v>
      </c>
      <c r="H9" s="482"/>
      <c r="I9" s="462">
        <v>68420</v>
      </c>
      <c r="J9" s="462"/>
      <c r="K9" s="468">
        <f t="shared" si="1"/>
        <v>2356300</v>
      </c>
      <c r="L9" s="482"/>
    </row>
    <row r="10" spans="1:12" ht="11.25">
      <c r="A10" s="502">
        <v>1964</v>
      </c>
      <c r="B10" s="37"/>
      <c r="C10" s="468">
        <v>2341531</v>
      </c>
      <c r="D10" s="482"/>
      <c r="E10" s="409" t="s">
        <v>52</v>
      </c>
      <c r="F10" s="503"/>
      <c r="G10" s="468">
        <f t="shared" si="0"/>
        <v>2341531</v>
      </c>
      <c r="H10" s="482"/>
      <c r="I10" s="462">
        <v>68686</v>
      </c>
      <c r="J10" s="462"/>
      <c r="K10" s="468">
        <f t="shared" si="1"/>
        <v>2410217</v>
      </c>
      <c r="L10" s="482"/>
    </row>
    <row r="11" spans="1:12" ht="11.25">
      <c r="A11" s="502">
        <v>1965</v>
      </c>
      <c r="B11" s="37"/>
      <c r="C11" s="468">
        <v>2348177</v>
      </c>
      <c r="D11" s="482"/>
      <c r="E11" s="409" t="s">
        <v>52</v>
      </c>
      <c r="F11" s="503"/>
      <c r="G11" s="468">
        <f t="shared" si="0"/>
        <v>2348177</v>
      </c>
      <c r="H11" s="482"/>
      <c r="I11" s="462">
        <v>69699</v>
      </c>
      <c r="J11" s="462"/>
      <c r="K11" s="468">
        <f t="shared" si="1"/>
        <v>2417876</v>
      </c>
      <c r="L11" s="482"/>
    </row>
    <row r="12" spans="1:12" ht="11.25">
      <c r="A12" s="502">
        <v>1966</v>
      </c>
      <c r="B12" s="37"/>
      <c r="C12" s="468">
        <v>2356732</v>
      </c>
      <c r="D12" s="482"/>
      <c r="E12" s="409" t="s">
        <v>52</v>
      </c>
      <c r="F12" s="503"/>
      <c r="G12" s="468">
        <f t="shared" si="0"/>
        <v>2356732</v>
      </c>
      <c r="H12" s="482"/>
      <c r="I12" s="462">
        <v>70055</v>
      </c>
      <c r="J12" s="462"/>
      <c r="K12" s="468">
        <f t="shared" si="1"/>
        <v>2426787</v>
      </c>
      <c r="L12" s="482"/>
    </row>
    <row r="13" spans="1:12" ht="11.25">
      <c r="A13" s="502">
        <v>1967</v>
      </c>
      <c r="B13" s="37"/>
      <c r="C13" s="468">
        <v>2330609</v>
      </c>
      <c r="D13" s="482"/>
      <c r="E13" s="409" t="s">
        <v>52</v>
      </c>
      <c r="F13" s="503"/>
      <c r="G13" s="468">
        <f t="shared" si="0"/>
        <v>2330609</v>
      </c>
      <c r="H13" s="482"/>
      <c r="I13" s="462">
        <v>75057</v>
      </c>
      <c r="J13" s="462"/>
      <c r="K13" s="468">
        <f t="shared" si="1"/>
        <v>2405666</v>
      </c>
      <c r="L13" s="482"/>
    </row>
    <row r="14" spans="1:12" ht="12.75" customHeight="1">
      <c r="A14" s="502">
        <v>1968</v>
      </c>
      <c r="B14" s="37"/>
      <c r="C14" s="468">
        <v>2317450</v>
      </c>
      <c r="D14" s="482"/>
      <c r="E14" s="409" t="s">
        <v>52</v>
      </c>
      <c r="F14" s="503"/>
      <c r="G14" s="468">
        <f t="shared" si="0"/>
        <v>2317450</v>
      </c>
      <c r="H14" s="482"/>
      <c r="I14" s="462">
        <v>76759</v>
      </c>
      <c r="J14" s="462"/>
      <c r="K14" s="468">
        <f t="shared" si="1"/>
        <v>2394209</v>
      </c>
      <c r="L14" s="482"/>
    </row>
    <row r="15" spans="1:12" ht="11.25">
      <c r="A15" s="502">
        <v>1969</v>
      </c>
      <c r="B15" s="37"/>
      <c r="C15" s="468">
        <v>2251019</v>
      </c>
      <c r="D15" s="482"/>
      <c r="E15" s="409" t="s">
        <v>52</v>
      </c>
      <c r="F15" s="503"/>
      <c r="G15" s="468">
        <f t="shared" si="0"/>
        <v>2251019</v>
      </c>
      <c r="H15" s="482"/>
      <c r="I15" s="462">
        <v>86560</v>
      </c>
      <c r="J15" s="462"/>
      <c r="K15" s="468">
        <f t="shared" si="1"/>
        <v>2337579</v>
      </c>
      <c r="L15" s="482"/>
    </row>
    <row r="16" spans="1:12" ht="11.25">
      <c r="A16" s="506">
        <v>1970</v>
      </c>
      <c r="B16" s="507"/>
      <c r="C16" s="504">
        <v>2209988</v>
      </c>
      <c r="D16" s="505"/>
      <c r="E16" s="413" t="s">
        <v>52</v>
      </c>
      <c r="F16" s="508"/>
      <c r="G16" s="504">
        <f t="shared" si="0"/>
        <v>2209988</v>
      </c>
      <c r="H16" s="505"/>
      <c r="I16" s="509">
        <v>85351</v>
      </c>
      <c r="J16" s="509"/>
      <c r="K16" s="504">
        <f t="shared" si="1"/>
        <v>2295339</v>
      </c>
      <c r="L16" s="505"/>
    </row>
    <row r="17" spans="1:12" ht="11.25">
      <c r="A17" s="502">
        <v>1971</v>
      </c>
      <c r="B17" s="37"/>
      <c r="C17" s="468">
        <v>2141031</v>
      </c>
      <c r="D17" s="482"/>
      <c r="E17" s="409" t="s">
        <v>52</v>
      </c>
      <c r="F17" s="503"/>
      <c r="G17" s="468">
        <f t="shared" si="0"/>
        <v>2141031</v>
      </c>
      <c r="H17" s="482"/>
      <c r="I17" s="462">
        <v>85665</v>
      </c>
      <c r="J17" s="462"/>
      <c r="K17" s="468">
        <f t="shared" si="1"/>
        <v>2226696</v>
      </c>
      <c r="L17" s="482"/>
    </row>
    <row r="18" spans="1:12" ht="11.25">
      <c r="A18" s="502">
        <v>1972</v>
      </c>
      <c r="B18" s="37"/>
      <c r="C18" s="468">
        <v>2092262</v>
      </c>
      <c r="D18" s="482"/>
      <c r="E18" s="409" t="s">
        <v>52</v>
      </c>
      <c r="F18" s="503"/>
      <c r="G18" s="468">
        <f t="shared" si="0"/>
        <v>2092262</v>
      </c>
      <c r="H18" s="482"/>
      <c r="I18" s="462">
        <v>86693</v>
      </c>
      <c r="J18" s="462"/>
      <c r="K18" s="468">
        <f t="shared" si="1"/>
        <v>2178955</v>
      </c>
      <c r="L18" s="482"/>
    </row>
    <row r="19" spans="1:12" ht="11.25">
      <c r="A19" s="502">
        <v>1973</v>
      </c>
      <c r="B19" s="37"/>
      <c r="C19" s="468">
        <v>2066872</v>
      </c>
      <c r="D19" s="482"/>
      <c r="E19" s="409" t="s">
        <v>52</v>
      </c>
      <c r="F19" s="503"/>
      <c r="G19" s="468">
        <f t="shared" si="0"/>
        <v>2066872</v>
      </c>
      <c r="H19" s="482"/>
      <c r="I19" s="462">
        <v>87947</v>
      </c>
      <c r="J19" s="462"/>
      <c r="K19" s="468">
        <f t="shared" si="1"/>
        <v>2154819</v>
      </c>
      <c r="L19" s="482"/>
    </row>
    <row r="20" spans="1:12" ht="11.25">
      <c r="A20" s="502">
        <v>1974</v>
      </c>
      <c r="B20" s="37"/>
      <c r="C20" s="468">
        <v>2033563</v>
      </c>
      <c r="D20" s="482"/>
      <c r="E20" s="409" t="s">
        <v>52</v>
      </c>
      <c r="F20" s="503"/>
      <c r="G20" s="468">
        <f t="shared" si="0"/>
        <v>2033563</v>
      </c>
      <c r="H20" s="482"/>
      <c r="I20" s="462">
        <v>89777</v>
      </c>
      <c r="J20" s="462"/>
      <c r="K20" s="468">
        <f t="shared" si="1"/>
        <v>2123340</v>
      </c>
      <c r="L20" s="482"/>
    </row>
    <row r="21" spans="1:12" ht="11.25">
      <c r="A21" s="502">
        <v>1975</v>
      </c>
      <c r="B21" s="37"/>
      <c r="C21" s="468">
        <v>2041949</v>
      </c>
      <c r="D21" s="482"/>
      <c r="E21" s="409" t="s">
        <v>52</v>
      </c>
      <c r="F21" s="503"/>
      <c r="G21" s="468">
        <f t="shared" si="0"/>
        <v>2041949</v>
      </c>
      <c r="H21" s="482"/>
      <c r="I21" s="462">
        <v>90761</v>
      </c>
      <c r="J21" s="462"/>
      <c r="K21" s="468">
        <f t="shared" si="1"/>
        <v>2132710</v>
      </c>
      <c r="L21" s="482"/>
    </row>
    <row r="22" spans="1:12" ht="11.25">
      <c r="A22" s="502">
        <v>1976</v>
      </c>
      <c r="B22" s="37"/>
      <c r="C22" s="468">
        <v>2025369</v>
      </c>
      <c r="D22" s="482"/>
      <c r="E22" s="409" t="s">
        <v>52</v>
      </c>
      <c r="F22" s="503"/>
      <c r="G22" s="468">
        <f t="shared" si="0"/>
        <v>2025369</v>
      </c>
      <c r="H22" s="482"/>
      <c r="I22" s="462">
        <v>95396</v>
      </c>
      <c r="J22" s="462"/>
      <c r="K22" s="468">
        <f t="shared" si="1"/>
        <v>2120765</v>
      </c>
      <c r="L22" s="482"/>
    </row>
    <row r="23" spans="1:12" ht="11.25">
      <c r="A23" s="502">
        <v>1977</v>
      </c>
      <c r="B23" s="37"/>
      <c r="C23" s="468">
        <v>1981753</v>
      </c>
      <c r="D23" s="482"/>
      <c r="E23" s="409" t="s">
        <v>52</v>
      </c>
      <c r="F23" s="503"/>
      <c r="G23" s="468">
        <f t="shared" si="0"/>
        <v>1981753</v>
      </c>
      <c r="H23" s="482"/>
      <c r="I23" s="462">
        <v>96833</v>
      </c>
      <c r="J23" s="462"/>
      <c r="K23" s="468">
        <f t="shared" si="1"/>
        <v>2078586</v>
      </c>
      <c r="L23" s="482"/>
    </row>
    <row r="24" spans="1:12" ht="11.25">
      <c r="A24" s="502">
        <v>1978</v>
      </c>
      <c r="B24" s="37"/>
      <c r="C24" s="468">
        <v>1927577</v>
      </c>
      <c r="D24" s="482"/>
      <c r="E24" s="409" t="s">
        <v>52</v>
      </c>
      <c r="F24" s="503"/>
      <c r="G24" s="468">
        <f t="shared" si="0"/>
        <v>1927577</v>
      </c>
      <c r="H24" s="482"/>
      <c r="I24" s="462">
        <v>102502</v>
      </c>
      <c r="J24" s="462"/>
      <c r="K24" s="468">
        <f t="shared" si="1"/>
        <v>2030079</v>
      </c>
      <c r="L24" s="482"/>
    </row>
    <row r="25" spans="1:12" ht="11.25">
      <c r="A25" s="510">
        <v>1979</v>
      </c>
      <c r="B25" s="486"/>
      <c r="C25" s="511">
        <v>1854768</v>
      </c>
      <c r="D25" s="512"/>
      <c r="E25" s="414" t="s">
        <v>52</v>
      </c>
      <c r="F25" s="513"/>
      <c r="G25" s="511">
        <f t="shared" si="0"/>
        <v>1854768</v>
      </c>
      <c r="H25" s="512"/>
      <c r="I25" s="514">
        <v>110132</v>
      </c>
      <c r="J25" s="514"/>
      <c r="K25" s="511">
        <f t="shared" si="1"/>
        <v>1964900</v>
      </c>
      <c r="L25" s="512"/>
    </row>
    <row r="26" spans="1:12" ht="11.25">
      <c r="A26" s="502">
        <v>1980</v>
      </c>
      <c r="B26" s="37"/>
      <c r="C26" s="468">
        <v>1753841</v>
      </c>
      <c r="D26" s="482"/>
      <c r="E26" s="409" t="s">
        <v>52</v>
      </c>
      <c r="F26" s="503"/>
      <c r="G26" s="468">
        <f t="shared" si="0"/>
        <v>1753841</v>
      </c>
      <c r="H26" s="482"/>
      <c r="I26" s="462">
        <v>110980</v>
      </c>
      <c r="J26" s="462"/>
      <c r="K26" s="468">
        <f t="shared" si="1"/>
        <v>1864821</v>
      </c>
      <c r="L26" s="482"/>
    </row>
    <row r="27" spans="1:12" ht="11.25">
      <c r="A27" s="502">
        <v>1981</v>
      </c>
      <c r="B27" s="37"/>
      <c r="C27" s="468">
        <v>1706640</v>
      </c>
      <c r="D27" s="482"/>
      <c r="E27" s="409" t="s">
        <v>52</v>
      </c>
      <c r="F27" s="503"/>
      <c r="G27" s="468">
        <f t="shared" si="0"/>
        <v>1706640</v>
      </c>
      <c r="H27" s="482"/>
      <c r="I27" s="462">
        <v>112929</v>
      </c>
      <c r="J27" s="462"/>
      <c r="K27" s="468">
        <f t="shared" si="1"/>
        <v>1819569</v>
      </c>
      <c r="L27" s="482"/>
    </row>
    <row r="28" spans="1:12" ht="11.25">
      <c r="A28" s="502">
        <v>1982</v>
      </c>
      <c r="B28" s="37"/>
      <c r="C28" s="468">
        <v>1700053</v>
      </c>
      <c r="D28" s="482"/>
      <c r="E28" s="409" t="s">
        <v>52</v>
      </c>
      <c r="F28" s="503"/>
      <c r="G28" s="468">
        <f t="shared" si="0"/>
        <v>1700053</v>
      </c>
      <c r="H28" s="482"/>
      <c r="I28" s="462">
        <v>114900</v>
      </c>
      <c r="J28" s="462"/>
      <c r="K28" s="468">
        <f t="shared" si="1"/>
        <v>1814953</v>
      </c>
      <c r="L28" s="482"/>
    </row>
    <row r="29" spans="1:12" ht="11.25">
      <c r="A29" s="502">
        <v>1983</v>
      </c>
      <c r="B29" s="37"/>
      <c r="C29" s="468">
        <v>1653791</v>
      </c>
      <c r="D29" s="482"/>
      <c r="E29" s="409" t="s">
        <v>52</v>
      </c>
      <c r="F29" s="503"/>
      <c r="G29" s="468">
        <f t="shared" si="0"/>
        <v>1653791</v>
      </c>
      <c r="H29" s="482"/>
      <c r="I29" s="462">
        <v>120760</v>
      </c>
      <c r="J29" s="462"/>
      <c r="K29" s="468">
        <f t="shared" si="1"/>
        <v>1774551</v>
      </c>
      <c r="L29" s="482"/>
    </row>
    <row r="30" spans="1:15" ht="11.25">
      <c r="A30" s="502">
        <v>1984</v>
      </c>
      <c r="B30" s="37"/>
      <c r="C30" s="468">
        <v>1604782</v>
      </c>
      <c r="D30" s="482"/>
      <c r="E30" s="409" t="s">
        <v>52</v>
      </c>
      <c r="F30" s="503"/>
      <c r="G30" s="468">
        <f t="shared" si="0"/>
        <v>1604782</v>
      </c>
      <c r="H30" s="482"/>
      <c r="I30" s="462">
        <v>124728</v>
      </c>
      <c r="J30" s="462"/>
      <c r="K30" s="468">
        <f t="shared" si="1"/>
        <v>1729510</v>
      </c>
      <c r="L30" s="482"/>
      <c r="M30" s="4"/>
      <c r="N30" s="4"/>
      <c r="O30" s="4"/>
    </row>
    <row r="31" spans="1:12" ht="11.25">
      <c r="A31" s="502">
        <v>1985</v>
      </c>
      <c r="B31" s="37"/>
      <c r="C31" s="468">
        <v>1539468</v>
      </c>
      <c r="D31" s="482"/>
      <c r="E31" s="409" t="s">
        <v>52</v>
      </c>
      <c r="F31" s="503"/>
      <c r="G31" s="468">
        <f t="shared" si="0"/>
        <v>1539468</v>
      </c>
      <c r="H31" s="482"/>
      <c r="I31" s="462">
        <v>139232</v>
      </c>
      <c r="J31" s="462"/>
      <c r="K31" s="468">
        <f t="shared" si="1"/>
        <v>1678700</v>
      </c>
      <c r="L31" s="482"/>
    </row>
    <row r="32" spans="1:12" ht="11.25">
      <c r="A32" s="502">
        <v>1986</v>
      </c>
      <c r="B32" s="37"/>
      <c r="C32" s="468">
        <v>1482246</v>
      </c>
      <c r="D32" s="482"/>
      <c r="E32" s="409" t="s">
        <v>52</v>
      </c>
      <c r="F32" s="503"/>
      <c r="G32" s="468">
        <f t="shared" si="0"/>
        <v>1482246</v>
      </c>
      <c r="H32" s="482"/>
      <c r="I32" s="462">
        <v>138446</v>
      </c>
      <c r="J32" s="462"/>
      <c r="K32" s="468">
        <f t="shared" si="1"/>
        <v>1620692</v>
      </c>
      <c r="L32" s="482"/>
    </row>
    <row r="33" spans="1:12" ht="11.25">
      <c r="A33" s="502">
        <v>1987</v>
      </c>
      <c r="B33" s="37"/>
      <c r="C33" s="468">
        <v>1421011</v>
      </c>
      <c r="D33" s="482"/>
      <c r="E33" s="409" t="s">
        <v>52</v>
      </c>
      <c r="F33" s="503"/>
      <c r="G33" s="468">
        <f t="shared" si="0"/>
        <v>1421011</v>
      </c>
      <c r="H33" s="482"/>
      <c r="I33" s="462">
        <v>136926</v>
      </c>
      <c r="J33" s="462"/>
      <c r="K33" s="468">
        <f t="shared" si="1"/>
        <v>1557937</v>
      </c>
      <c r="L33" s="482"/>
    </row>
    <row r="34" spans="1:12" ht="11.25">
      <c r="A34" s="502">
        <v>1988</v>
      </c>
      <c r="B34" s="37"/>
      <c r="C34" s="468">
        <v>1367228</v>
      </c>
      <c r="D34" s="482"/>
      <c r="E34" s="409" t="s">
        <v>52</v>
      </c>
      <c r="F34" s="503"/>
      <c r="G34" s="468">
        <f t="shared" si="0"/>
        <v>1367228</v>
      </c>
      <c r="H34" s="482"/>
      <c r="I34" s="462">
        <v>132400</v>
      </c>
      <c r="J34" s="462"/>
      <c r="K34" s="468">
        <f t="shared" si="1"/>
        <v>1499628</v>
      </c>
      <c r="L34" s="482"/>
    </row>
    <row r="35" spans="1:12" ht="11.25">
      <c r="A35" s="502">
        <v>1989</v>
      </c>
      <c r="B35" s="37"/>
      <c r="C35" s="468">
        <v>1298761</v>
      </c>
      <c r="D35" s="482"/>
      <c r="E35" s="409" t="s">
        <v>52</v>
      </c>
      <c r="F35" s="503"/>
      <c r="G35" s="468">
        <f t="shared" si="0"/>
        <v>1298761</v>
      </c>
      <c r="H35" s="482"/>
      <c r="I35" s="462">
        <v>133309</v>
      </c>
      <c r="J35" s="462"/>
      <c r="K35" s="468">
        <f t="shared" si="1"/>
        <v>1432070</v>
      </c>
      <c r="L35" s="482"/>
    </row>
    <row r="36" spans="1:12" ht="11.25">
      <c r="A36" s="506">
        <v>1990</v>
      </c>
      <c r="B36" s="507"/>
      <c r="C36" s="504">
        <v>1212922</v>
      </c>
      <c r="D36" s="505"/>
      <c r="E36" s="413" t="s">
        <v>52</v>
      </c>
      <c r="F36" s="508"/>
      <c r="G36" s="504">
        <f t="shared" si="0"/>
        <v>1212922</v>
      </c>
      <c r="H36" s="505"/>
      <c r="I36" s="509">
        <v>132992</v>
      </c>
      <c r="J36" s="509"/>
      <c r="K36" s="504">
        <f t="shared" si="1"/>
        <v>1345914</v>
      </c>
      <c r="L36" s="505"/>
    </row>
    <row r="37" spans="1:12" ht="11.25">
      <c r="A37" s="502">
        <v>1991</v>
      </c>
      <c r="B37" s="37"/>
      <c r="C37" s="468">
        <v>1161152</v>
      </c>
      <c r="D37" s="515"/>
      <c r="E37" s="516" t="s">
        <v>52</v>
      </c>
      <c r="F37" s="503"/>
      <c r="G37" s="468">
        <f t="shared" si="0"/>
        <v>1161152</v>
      </c>
      <c r="H37" s="515"/>
      <c r="I37" s="462">
        <v>122629</v>
      </c>
      <c r="J37" s="462"/>
      <c r="K37" s="468">
        <f t="shared" si="1"/>
        <v>1283781</v>
      </c>
      <c r="L37" s="482"/>
    </row>
    <row r="38" spans="1:12" ht="11.25">
      <c r="A38" s="502">
        <v>1992</v>
      </c>
      <c r="B38" s="37"/>
      <c r="C38" s="468">
        <v>1098558</v>
      </c>
      <c r="D38" s="515"/>
      <c r="E38" s="516" t="s">
        <v>52</v>
      </c>
      <c r="F38" s="503"/>
      <c r="G38" s="468">
        <f t="shared" si="0"/>
        <v>1098558</v>
      </c>
      <c r="H38" s="515"/>
      <c r="I38" s="462">
        <v>113530</v>
      </c>
      <c r="J38" s="462"/>
      <c r="K38" s="468">
        <f t="shared" si="1"/>
        <v>1212088</v>
      </c>
      <c r="L38" s="482"/>
    </row>
    <row r="39" spans="1:12" ht="11.25">
      <c r="A39" s="502">
        <v>1993</v>
      </c>
      <c r="B39" s="37"/>
      <c r="C39" s="468">
        <v>1061681</v>
      </c>
      <c r="D39" s="515"/>
      <c r="E39" s="516" t="s">
        <v>52</v>
      </c>
      <c r="F39" s="503"/>
      <c r="G39" s="468">
        <f t="shared" si="0"/>
        <v>1061681</v>
      </c>
      <c r="H39" s="515"/>
      <c r="I39" s="462">
        <v>110542</v>
      </c>
      <c r="J39" s="462"/>
      <c r="K39" s="468">
        <f t="shared" si="1"/>
        <v>1172223</v>
      </c>
      <c r="L39" s="482"/>
    </row>
    <row r="40" spans="1:12" ht="11.25">
      <c r="A40" s="502">
        <v>1994</v>
      </c>
      <c r="B40" s="37"/>
      <c r="C40" s="468">
        <v>1040914</v>
      </c>
      <c r="D40" s="515"/>
      <c r="E40" s="516" t="s">
        <v>52</v>
      </c>
      <c r="F40" s="503"/>
      <c r="G40" s="468">
        <f t="shared" si="0"/>
        <v>1040914</v>
      </c>
      <c r="H40" s="515"/>
      <c r="I40" s="462">
        <v>109260</v>
      </c>
      <c r="J40" s="462"/>
      <c r="K40" s="468">
        <f t="shared" si="1"/>
        <v>1150174</v>
      </c>
      <c r="L40" s="482"/>
    </row>
    <row r="41" spans="1:12" ht="11.25">
      <c r="A41" s="502">
        <v>1995</v>
      </c>
      <c r="B41" s="37"/>
      <c r="C41" s="468">
        <v>988825</v>
      </c>
      <c r="D41" s="515"/>
      <c r="E41" s="516" t="s">
        <v>52</v>
      </c>
      <c r="F41" s="503"/>
      <c r="G41" s="468">
        <f t="shared" si="0"/>
        <v>988825</v>
      </c>
      <c r="H41" s="515"/>
      <c r="I41" s="462">
        <v>104746</v>
      </c>
      <c r="J41" s="462"/>
      <c r="K41" s="468">
        <f t="shared" si="1"/>
        <v>1093571</v>
      </c>
      <c r="L41" s="482"/>
    </row>
    <row r="42" spans="1:12" ht="11.25">
      <c r="A42" s="502">
        <v>1996</v>
      </c>
      <c r="B42" s="37"/>
      <c r="C42" s="468">
        <v>942581</v>
      </c>
      <c r="D42" s="515"/>
      <c r="E42" s="516" t="s">
        <v>52</v>
      </c>
      <c r="F42" s="503"/>
      <c r="G42" s="468">
        <f t="shared" si="0"/>
        <v>942581</v>
      </c>
      <c r="H42" s="515"/>
      <c r="I42" s="462">
        <v>102457</v>
      </c>
      <c r="J42" s="462"/>
      <c r="K42" s="468">
        <f t="shared" si="1"/>
        <v>1045038</v>
      </c>
      <c r="L42" s="482"/>
    </row>
    <row r="43" spans="1:12" ht="11.25">
      <c r="A43" s="502">
        <v>1997</v>
      </c>
      <c r="B43" s="37"/>
      <c r="C43" s="468">
        <v>886061</v>
      </c>
      <c r="D43" s="515"/>
      <c r="E43" s="516" t="s">
        <v>52</v>
      </c>
      <c r="F43" s="503"/>
      <c r="G43" s="468">
        <f t="shared" si="0"/>
        <v>886061</v>
      </c>
      <c r="H43" s="515"/>
      <c r="I43" s="462">
        <v>102013</v>
      </c>
      <c r="J43" s="517" t="s">
        <v>26</v>
      </c>
      <c r="K43" s="468">
        <f t="shared" si="1"/>
        <v>988074</v>
      </c>
      <c r="L43" s="482"/>
    </row>
    <row r="44" spans="1:12" ht="11.25">
      <c r="A44" s="502">
        <v>1998</v>
      </c>
      <c r="B44" s="37"/>
      <c r="C44" s="468">
        <v>840678</v>
      </c>
      <c r="D44" s="515"/>
      <c r="E44" s="516" t="s">
        <v>52</v>
      </c>
      <c r="F44" s="503"/>
      <c r="G44" s="468">
        <f t="shared" si="0"/>
        <v>840678</v>
      </c>
      <c r="H44" s="515"/>
      <c r="I44" s="462">
        <v>101571</v>
      </c>
      <c r="J44" s="462"/>
      <c r="K44" s="468">
        <f t="shared" si="1"/>
        <v>942249</v>
      </c>
      <c r="L44" s="482"/>
    </row>
    <row r="45" spans="1:12" ht="11.25">
      <c r="A45" s="510">
        <v>1999</v>
      </c>
      <c r="B45" s="486"/>
      <c r="C45" s="511">
        <v>807831</v>
      </c>
      <c r="D45" s="518"/>
      <c r="E45" s="519" t="s">
        <v>52</v>
      </c>
      <c r="F45" s="513"/>
      <c r="G45" s="511">
        <f t="shared" si="0"/>
        <v>807831</v>
      </c>
      <c r="H45" s="518"/>
      <c r="I45" s="514">
        <v>101136</v>
      </c>
      <c r="J45" s="520" t="s">
        <v>26</v>
      </c>
      <c r="K45" s="511">
        <f t="shared" si="1"/>
        <v>908967</v>
      </c>
      <c r="L45" s="512"/>
    </row>
    <row r="46" spans="1:12" ht="11.25">
      <c r="A46" s="502">
        <v>2000</v>
      </c>
      <c r="B46" s="37"/>
      <c r="C46" s="468">
        <v>765907</v>
      </c>
      <c r="D46" s="430"/>
      <c r="E46" s="521" t="s">
        <v>52</v>
      </c>
      <c r="F46" s="503"/>
      <c r="G46" s="468">
        <f t="shared" si="0"/>
        <v>765907</v>
      </c>
      <c r="H46" s="430"/>
      <c r="I46" s="462">
        <v>104389</v>
      </c>
      <c r="J46" s="37"/>
      <c r="K46" s="468">
        <f t="shared" si="1"/>
        <v>870296</v>
      </c>
      <c r="L46" s="482"/>
    </row>
    <row r="47" spans="1:12" ht="14.25" customHeight="1">
      <c r="A47" s="502">
        <v>2001</v>
      </c>
      <c r="B47" s="37"/>
      <c r="C47" s="468">
        <v>723089</v>
      </c>
      <c r="D47" s="430"/>
      <c r="E47" s="521" t="s">
        <v>52</v>
      </c>
      <c r="F47" s="503"/>
      <c r="G47" s="468">
        <f t="shared" si="0"/>
        <v>723089</v>
      </c>
      <c r="H47" s="430"/>
      <c r="I47" s="462">
        <v>105000</v>
      </c>
      <c r="J47" s="517" t="s">
        <v>26</v>
      </c>
      <c r="K47" s="468">
        <f t="shared" si="1"/>
        <v>828089</v>
      </c>
      <c r="L47" s="482"/>
    </row>
    <row r="48" spans="1:12" ht="14.25" customHeight="1">
      <c r="A48" s="502">
        <v>2002</v>
      </c>
      <c r="B48" s="37"/>
      <c r="C48" s="468">
        <v>668036</v>
      </c>
      <c r="D48" s="430"/>
      <c r="E48" s="521" t="s">
        <v>52</v>
      </c>
      <c r="F48" s="503"/>
      <c r="G48" s="468">
        <f t="shared" si="0"/>
        <v>668036</v>
      </c>
      <c r="H48" s="430"/>
      <c r="I48" s="462">
        <v>105355</v>
      </c>
      <c r="J48" s="517" t="s">
        <v>26</v>
      </c>
      <c r="K48" s="468">
        <f t="shared" si="1"/>
        <v>773391</v>
      </c>
      <c r="L48" s="482"/>
    </row>
    <row r="49" spans="1:12" ht="12.75" customHeight="1">
      <c r="A49" s="502">
        <v>2003</v>
      </c>
      <c r="B49" s="37"/>
      <c r="C49" s="468">
        <v>634163</v>
      </c>
      <c r="D49" s="430"/>
      <c r="E49" s="521" t="s">
        <v>52</v>
      </c>
      <c r="F49" s="503"/>
      <c r="G49" s="468">
        <f t="shared" si="0"/>
        <v>634163</v>
      </c>
      <c r="H49" s="430"/>
      <c r="I49" s="462">
        <v>111248</v>
      </c>
      <c r="J49" s="432"/>
      <c r="K49" s="468">
        <f t="shared" si="1"/>
        <v>745411</v>
      </c>
      <c r="L49" s="482"/>
    </row>
    <row r="50" spans="1:12" ht="11.25">
      <c r="A50" s="502">
        <v>2004</v>
      </c>
      <c r="B50" s="37"/>
      <c r="C50" s="468">
        <v>621648</v>
      </c>
      <c r="D50" s="430"/>
      <c r="E50" s="521" t="s">
        <v>52</v>
      </c>
      <c r="F50" s="503"/>
      <c r="G50" s="468">
        <f t="shared" si="0"/>
        <v>621648</v>
      </c>
      <c r="H50" s="430"/>
      <c r="I50" s="462">
        <v>111512</v>
      </c>
      <c r="J50" s="432"/>
      <c r="K50" s="468">
        <f t="shared" si="1"/>
        <v>733160</v>
      </c>
      <c r="L50" s="482"/>
    </row>
    <row r="51" spans="1:12" ht="11.25">
      <c r="A51" s="502">
        <v>2005</v>
      </c>
      <c r="B51" s="37"/>
      <c r="C51" s="468">
        <v>609385</v>
      </c>
      <c r="D51" s="430"/>
      <c r="E51" s="521" t="s">
        <v>52</v>
      </c>
      <c r="F51" s="503"/>
      <c r="G51" s="468">
        <f t="shared" si="0"/>
        <v>609385</v>
      </c>
      <c r="H51" s="430"/>
      <c r="I51" s="462">
        <v>112623</v>
      </c>
      <c r="J51" s="517"/>
      <c r="K51" s="468">
        <f t="shared" si="1"/>
        <v>722008</v>
      </c>
      <c r="L51" s="482"/>
    </row>
    <row r="52" spans="1:12" ht="11.25">
      <c r="A52" s="502">
        <v>2006</v>
      </c>
      <c r="B52" s="37"/>
      <c r="C52" s="468">
        <v>598541</v>
      </c>
      <c r="D52" s="482"/>
      <c r="E52" s="409" t="s">
        <v>52</v>
      </c>
      <c r="F52" s="503"/>
      <c r="G52" s="468">
        <f t="shared" si="0"/>
        <v>598541</v>
      </c>
      <c r="H52" s="482"/>
      <c r="I52" s="462">
        <v>101548</v>
      </c>
      <c r="J52" s="517" t="s">
        <v>108</v>
      </c>
      <c r="K52" s="468">
        <f t="shared" si="1"/>
        <v>700089</v>
      </c>
      <c r="L52" s="482"/>
    </row>
    <row r="53" spans="1:12" ht="11.25">
      <c r="A53" s="510">
        <v>2007</v>
      </c>
      <c r="B53" s="486"/>
      <c r="C53" s="511">
        <f>'t01'!F28</f>
        <v>554524</v>
      </c>
      <c r="D53" s="518"/>
      <c r="E53" s="414">
        <f>'t01'!H28</f>
        <v>32209</v>
      </c>
      <c r="F53" s="514"/>
      <c r="G53" s="511">
        <f>C53+E53</f>
        <v>586733</v>
      </c>
      <c r="H53" s="518"/>
      <c r="I53" s="514">
        <f>'t01'!M28</f>
        <v>101029</v>
      </c>
      <c r="J53" s="514"/>
      <c r="K53" s="511">
        <f t="shared" si="1"/>
        <v>687762</v>
      </c>
      <c r="L53" s="512"/>
    </row>
    <row r="54" spans="1:7" ht="11.25">
      <c r="A54" s="2" t="s">
        <v>518</v>
      </c>
      <c r="G54" s="524"/>
    </row>
    <row r="55" ht="11.25">
      <c r="A55" s="2" t="s">
        <v>411</v>
      </c>
    </row>
    <row r="56" spans="1:2" ht="11.25">
      <c r="A56" s="2" t="s">
        <v>412</v>
      </c>
      <c r="B56" s="360"/>
    </row>
    <row r="57" spans="1:12" s="528" customFormat="1" ht="11.25">
      <c r="A57" s="2" t="s">
        <v>27</v>
      </c>
      <c r="B57" s="525"/>
      <c r="C57" s="526"/>
      <c r="D57" s="526"/>
      <c r="E57" s="527"/>
      <c r="F57" s="526"/>
      <c r="G57" s="526"/>
      <c r="H57" s="526"/>
      <c r="I57" s="526"/>
      <c r="J57" s="526"/>
      <c r="K57" s="526"/>
      <c r="L57" s="526"/>
    </row>
    <row r="58" ht="11.25">
      <c r="A58" s="2" t="s">
        <v>410</v>
      </c>
    </row>
  </sheetData>
  <sheetProtection/>
  <mergeCells count="10">
    <mergeCell ref="E4:F5"/>
    <mergeCell ref="G4:H5"/>
    <mergeCell ref="A1:L1"/>
    <mergeCell ref="A4:B5"/>
    <mergeCell ref="A2:L2"/>
    <mergeCell ref="C4:D4"/>
    <mergeCell ref="I4:J4"/>
    <mergeCell ref="K4:L5"/>
    <mergeCell ref="C5:D5"/>
    <mergeCell ref="I5:J5"/>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scale="95" r:id="rId1"/>
  <ignoredErrors>
    <ignoredError sqref="J43:J51" numberStoredAsText="1"/>
  </ignoredErrors>
</worksheet>
</file>

<file path=xl/worksheets/sheet20.xml><?xml version="1.0" encoding="utf-8"?>
<worksheet xmlns="http://schemas.openxmlformats.org/spreadsheetml/2006/main" xmlns:r="http://schemas.openxmlformats.org/officeDocument/2006/relationships">
  <dimension ref="A1:T98"/>
  <sheetViews>
    <sheetView zoomScalePageLayoutView="0" workbookViewId="0" topLeftCell="A1">
      <selection activeCell="I36" sqref="I36:I37"/>
    </sheetView>
  </sheetViews>
  <sheetFormatPr defaultColWidth="16.83203125" defaultRowHeight="12.75"/>
  <cols>
    <col min="1" max="1" width="16.83203125" style="6" customWidth="1"/>
    <col min="2" max="2" width="12" style="6" bestFit="1" customWidth="1"/>
    <col min="3" max="3" width="11.83203125" style="6" customWidth="1"/>
    <col min="4" max="4" width="13.83203125" style="6" customWidth="1"/>
    <col min="5" max="5" width="10.5" style="6" customWidth="1"/>
    <col min="6" max="6" width="11.83203125" style="6" customWidth="1"/>
    <col min="7" max="7" width="12.16015625" style="6" customWidth="1"/>
    <col min="8" max="8" width="12.33203125" style="6" customWidth="1"/>
    <col min="9" max="9" width="11.66015625" style="6" customWidth="1"/>
    <col min="10" max="12" width="10.5" style="6" customWidth="1"/>
    <col min="13" max="13" width="13.33203125" style="6" customWidth="1"/>
    <col min="14" max="14" width="11.66015625" style="6" customWidth="1"/>
    <col min="15" max="15" width="8.66015625" style="6" customWidth="1"/>
    <col min="16" max="16384" width="16.83203125" style="6" customWidth="1"/>
  </cols>
  <sheetData>
    <row r="1" spans="1:15" ht="11.25">
      <c r="A1" s="821" t="s">
        <v>491</v>
      </c>
      <c r="B1" s="821"/>
      <c r="C1" s="821"/>
      <c r="D1" s="821"/>
      <c r="E1" s="821"/>
      <c r="F1" s="821"/>
      <c r="G1" s="821"/>
      <c r="H1" s="821"/>
      <c r="I1" s="821"/>
      <c r="J1" s="821"/>
      <c r="K1" s="821"/>
      <c r="L1" s="821"/>
      <c r="M1" s="821"/>
      <c r="N1" s="821"/>
      <c r="O1" s="14"/>
    </row>
    <row r="2" spans="1:15" ht="11.25">
      <c r="A2" s="351"/>
      <c r="B2" s="351"/>
      <c r="C2" s="351"/>
      <c r="D2" s="351"/>
      <c r="E2" s="351"/>
      <c r="F2" s="351"/>
      <c r="G2" s="351"/>
      <c r="H2" s="351"/>
      <c r="I2" s="351"/>
      <c r="J2" s="351"/>
      <c r="K2" s="351"/>
      <c r="L2" s="351"/>
      <c r="M2" s="351"/>
      <c r="N2" s="351"/>
      <c r="O2" s="14"/>
    </row>
    <row r="3" spans="1:14" ht="12.75" customHeight="1">
      <c r="A3" s="873" t="s">
        <v>279</v>
      </c>
      <c r="B3" s="873"/>
      <c r="C3" s="873"/>
      <c r="D3" s="873"/>
      <c r="E3" s="873"/>
      <c r="F3" s="873"/>
      <c r="G3" s="873"/>
      <c r="H3" s="873"/>
      <c r="I3" s="873"/>
      <c r="J3" s="873"/>
      <c r="K3" s="873"/>
      <c r="L3" s="873"/>
      <c r="M3" s="873"/>
      <c r="N3" s="873"/>
    </row>
    <row r="4" spans="1:14" s="28" customFormat="1" ht="11.25" customHeight="1">
      <c r="A4" s="874" t="s">
        <v>254</v>
      </c>
      <c r="B4" s="874" t="s">
        <v>255</v>
      </c>
      <c r="C4" s="876" t="s">
        <v>256</v>
      </c>
      <c r="D4" s="824" t="s">
        <v>443</v>
      </c>
      <c r="E4" s="874" t="s">
        <v>125</v>
      </c>
      <c r="F4" s="874" t="s">
        <v>257</v>
      </c>
      <c r="G4" s="874" t="s">
        <v>258</v>
      </c>
      <c r="H4" s="824" t="s">
        <v>259</v>
      </c>
      <c r="I4" s="824" t="s">
        <v>260</v>
      </c>
      <c r="J4" s="874" t="s">
        <v>261</v>
      </c>
      <c r="K4" s="874" t="s">
        <v>262</v>
      </c>
      <c r="L4" s="824" t="s">
        <v>263</v>
      </c>
      <c r="M4" s="874" t="s">
        <v>264</v>
      </c>
      <c r="N4" s="874" t="s">
        <v>17</v>
      </c>
    </row>
    <row r="5" spans="1:14" s="28" customFormat="1" ht="29.25" customHeight="1">
      <c r="A5" s="875"/>
      <c r="B5" s="875"/>
      <c r="C5" s="877" t="s">
        <v>265</v>
      </c>
      <c r="D5" s="878"/>
      <c r="E5" s="875"/>
      <c r="F5" s="875"/>
      <c r="G5" s="875"/>
      <c r="H5" s="878"/>
      <c r="I5" s="878"/>
      <c r="J5" s="875"/>
      <c r="K5" s="875"/>
      <c r="L5" s="878"/>
      <c r="M5" s="875"/>
      <c r="N5" s="875"/>
    </row>
    <row r="6" spans="1:14" ht="11.25">
      <c r="A6" s="6" t="s">
        <v>266</v>
      </c>
      <c r="B6" s="13">
        <v>31</v>
      </c>
      <c r="C6" s="13">
        <v>0</v>
      </c>
      <c r="D6" s="13">
        <v>0</v>
      </c>
      <c r="E6" s="13">
        <v>0</v>
      </c>
      <c r="F6" s="13">
        <v>0</v>
      </c>
      <c r="G6" s="13">
        <v>0</v>
      </c>
      <c r="H6" s="13">
        <v>2</v>
      </c>
      <c r="I6" s="13">
        <v>540</v>
      </c>
      <c r="J6" s="13">
        <v>0</v>
      </c>
      <c r="K6" s="13">
        <v>0</v>
      </c>
      <c r="L6" s="13">
        <v>0</v>
      </c>
      <c r="M6" s="13">
        <v>0</v>
      </c>
      <c r="N6" s="13">
        <v>573</v>
      </c>
    </row>
    <row r="7" spans="1:14" ht="11.25">
      <c r="A7" s="6" t="s">
        <v>267</v>
      </c>
      <c r="B7" s="13">
        <v>16923</v>
      </c>
      <c r="C7" s="13">
        <v>966</v>
      </c>
      <c r="D7" s="13">
        <v>265</v>
      </c>
      <c r="E7" s="13">
        <v>1000</v>
      </c>
      <c r="F7" s="13">
        <v>7</v>
      </c>
      <c r="G7" s="13">
        <v>0</v>
      </c>
      <c r="H7" s="13">
        <v>166</v>
      </c>
      <c r="I7" s="13">
        <v>112</v>
      </c>
      <c r="J7" s="13">
        <v>0</v>
      </c>
      <c r="K7" s="13">
        <v>14</v>
      </c>
      <c r="L7" s="13">
        <v>3</v>
      </c>
      <c r="M7" s="13">
        <v>0</v>
      </c>
      <c r="N7" s="13">
        <v>19456</v>
      </c>
    </row>
    <row r="8" spans="1:14" ht="11.25">
      <c r="A8" s="6" t="s">
        <v>268</v>
      </c>
      <c r="B8" s="13">
        <v>27062</v>
      </c>
      <c r="C8" s="13">
        <v>1866</v>
      </c>
      <c r="D8" s="13">
        <v>372</v>
      </c>
      <c r="E8" s="13">
        <v>2509</v>
      </c>
      <c r="F8" s="13">
        <v>5</v>
      </c>
      <c r="G8" s="13">
        <v>3</v>
      </c>
      <c r="H8" s="13">
        <v>477</v>
      </c>
      <c r="I8" s="13">
        <v>157</v>
      </c>
      <c r="J8" s="13">
        <v>0</v>
      </c>
      <c r="K8" s="13">
        <v>41</v>
      </c>
      <c r="L8" s="13">
        <v>8</v>
      </c>
      <c r="M8" s="13">
        <v>0</v>
      </c>
      <c r="N8" s="13">
        <v>32500</v>
      </c>
    </row>
    <row r="9" spans="1:14" ht="11.25">
      <c r="A9" s="6" t="s">
        <v>269</v>
      </c>
      <c r="B9" s="13">
        <v>22802</v>
      </c>
      <c r="C9" s="13">
        <v>1689</v>
      </c>
      <c r="D9" s="13">
        <v>990</v>
      </c>
      <c r="E9" s="13">
        <v>3125</v>
      </c>
      <c r="F9" s="13">
        <v>1</v>
      </c>
      <c r="G9" s="13">
        <v>1</v>
      </c>
      <c r="H9" s="13">
        <v>620</v>
      </c>
      <c r="I9" s="13">
        <v>266</v>
      </c>
      <c r="J9" s="13">
        <v>2</v>
      </c>
      <c r="K9" s="13">
        <v>97</v>
      </c>
      <c r="L9" s="13">
        <v>8</v>
      </c>
      <c r="M9" s="13">
        <v>0</v>
      </c>
      <c r="N9" s="13">
        <v>29601</v>
      </c>
    </row>
    <row r="10" spans="1:14" ht="11.25">
      <c r="A10" s="6" t="s">
        <v>270</v>
      </c>
      <c r="B10" s="13">
        <v>15691</v>
      </c>
      <c r="C10" s="13">
        <v>1790</v>
      </c>
      <c r="D10" s="13">
        <v>2005</v>
      </c>
      <c r="E10" s="13">
        <v>2332</v>
      </c>
      <c r="F10" s="13">
        <v>4</v>
      </c>
      <c r="G10" s="13">
        <v>1</v>
      </c>
      <c r="H10" s="13">
        <v>584</v>
      </c>
      <c r="I10" s="13">
        <v>462</v>
      </c>
      <c r="J10" s="13">
        <v>6</v>
      </c>
      <c r="K10" s="13">
        <v>101</v>
      </c>
      <c r="L10" s="13">
        <v>1</v>
      </c>
      <c r="M10" s="13">
        <v>0</v>
      </c>
      <c r="N10" s="13">
        <v>22977</v>
      </c>
    </row>
    <row r="11" spans="1:14" ht="11.25">
      <c r="A11" s="6" t="s">
        <v>271</v>
      </c>
      <c r="B11" s="13">
        <v>10717</v>
      </c>
      <c r="C11" s="13">
        <v>2254</v>
      </c>
      <c r="D11" s="13">
        <v>2352</v>
      </c>
      <c r="E11" s="13">
        <v>1332</v>
      </c>
      <c r="F11" s="13">
        <v>4</v>
      </c>
      <c r="G11" s="13">
        <v>1</v>
      </c>
      <c r="H11" s="13">
        <v>509</v>
      </c>
      <c r="I11" s="13">
        <v>485</v>
      </c>
      <c r="J11" s="13">
        <v>25</v>
      </c>
      <c r="K11" s="13">
        <v>78</v>
      </c>
      <c r="L11" s="13">
        <v>1</v>
      </c>
      <c r="M11" s="13">
        <v>0</v>
      </c>
      <c r="N11" s="13">
        <v>17758</v>
      </c>
    </row>
    <row r="12" spans="1:14" ht="11.25">
      <c r="A12" s="6" t="s">
        <v>272</v>
      </c>
      <c r="B12" s="13">
        <v>4300</v>
      </c>
      <c r="C12" s="13">
        <v>940</v>
      </c>
      <c r="D12" s="13">
        <v>1436</v>
      </c>
      <c r="E12" s="13">
        <v>688</v>
      </c>
      <c r="F12" s="13">
        <v>1</v>
      </c>
      <c r="G12" s="13">
        <v>2</v>
      </c>
      <c r="H12" s="13">
        <v>281</v>
      </c>
      <c r="I12" s="13">
        <v>334</v>
      </c>
      <c r="J12" s="13">
        <v>26</v>
      </c>
      <c r="K12" s="13">
        <v>36</v>
      </c>
      <c r="L12" s="13">
        <v>0</v>
      </c>
      <c r="M12" s="13">
        <v>0</v>
      </c>
      <c r="N12" s="13">
        <v>8044</v>
      </c>
    </row>
    <row r="13" spans="1:14" ht="11.25">
      <c r="A13" s="6" t="s">
        <v>273</v>
      </c>
      <c r="B13" s="13">
        <v>1011</v>
      </c>
      <c r="C13" s="13">
        <v>193</v>
      </c>
      <c r="D13" s="13">
        <v>514</v>
      </c>
      <c r="E13" s="13">
        <v>192</v>
      </c>
      <c r="F13" s="13">
        <v>0</v>
      </c>
      <c r="G13" s="13">
        <v>2</v>
      </c>
      <c r="H13" s="13">
        <v>95</v>
      </c>
      <c r="I13" s="13">
        <v>121</v>
      </c>
      <c r="J13" s="13">
        <v>7</v>
      </c>
      <c r="K13" s="13">
        <v>14</v>
      </c>
      <c r="L13" s="13">
        <v>0</v>
      </c>
      <c r="M13" s="13">
        <v>0</v>
      </c>
      <c r="N13" s="13">
        <v>2149</v>
      </c>
    </row>
    <row r="14" spans="1:14" ht="11.25">
      <c r="A14" s="575" t="s">
        <v>274</v>
      </c>
      <c r="B14" s="373">
        <v>224</v>
      </c>
      <c r="C14" s="373">
        <v>54</v>
      </c>
      <c r="D14" s="373">
        <v>204</v>
      </c>
      <c r="E14" s="373">
        <v>42</v>
      </c>
      <c r="F14" s="373">
        <v>0</v>
      </c>
      <c r="G14" s="373">
        <v>1</v>
      </c>
      <c r="H14" s="373">
        <v>27</v>
      </c>
      <c r="I14" s="373">
        <v>45</v>
      </c>
      <c r="J14" s="373">
        <v>9</v>
      </c>
      <c r="K14" s="373">
        <v>1</v>
      </c>
      <c r="L14" s="373">
        <v>0</v>
      </c>
      <c r="M14" s="373">
        <v>0</v>
      </c>
      <c r="N14" s="373">
        <v>607</v>
      </c>
    </row>
    <row r="15" spans="1:14" s="15" customFormat="1" ht="11.25">
      <c r="A15" s="6" t="s">
        <v>275</v>
      </c>
      <c r="B15" s="18">
        <f aca="true" t="shared" si="0" ref="B15:N15">SUM(B6:B14)</f>
        <v>98761</v>
      </c>
      <c r="C15" s="18">
        <f t="shared" si="0"/>
        <v>9752</v>
      </c>
      <c r="D15" s="18">
        <f t="shared" si="0"/>
        <v>8138</v>
      </c>
      <c r="E15" s="18">
        <f t="shared" si="0"/>
        <v>11220</v>
      </c>
      <c r="F15" s="18">
        <f t="shared" si="0"/>
        <v>22</v>
      </c>
      <c r="G15" s="18">
        <f t="shared" si="0"/>
        <v>11</v>
      </c>
      <c r="H15" s="18">
        <f t="shared" si="0"/>
        <v>2761</v>
      </c>
      <c r="I15" s="18">
        <f t="shared" si="0"/>
        <v>2522</v>
      </c>
      <c r="J15" s="18">
        <f t="shared" si="0"/>
        <v>75</v>
      </c>
      <c r="K15" s="18">
        <f t="shared" si="0"/>
        <v>382</v>
      </c>
      <c r="L15" s="18">
        <f t="shared" si="0"/>
        <v>21</v>
      </c>
      <c r="M15" s="18">
        <f t="shared" si="0"/>
        <v>0</v>
      </c>
      <c r="N15" s="18">
        <f t="shared" si="0"/>
        <v>133665</v>
      </c>
    </row>
    <row r="16" spans="1:14" ht="11.25">
      <c r="A16" s="6" t="s">
        <v>276</v>
      </c>
      <c r="B16" s="261">
        <v>71.6</v>
      </c>
      <c r="C16" s="261">
        <v>75.2</v>
      </c>
      <c r="D16" s="261">
        <v>80.1</v>
      </c>
      <c r="E16" s="261">
        <v>73.5</v>
      </c>
      <c r="F16" s="261">
        <v>71</v>
      </c>
      <c r="G16" s="261">
        <v>80.1</v>
      </c>
      <c r="H16" s="261">
        <v>75.9</v>
      </c>
      <c r="I16" s="261">
        <v>78.9</v>
      </c>
      <c r="J16" s="261">
        <v>86</v>
      </c>
      <c r="K16" s="261">
        <v>76.6</v>
      </c>
      <c r="L16" s="261">
        <v>69.1</v>
      </c>
      <c r="M16" s="576"/>
      <c r="N16" s="261">
        <v>72.8</v>
      </c>
    </row>
    <row r="17" ht="5.25" customHeight="1"/>
    <row r="18" spans="1:14" ht="12.75" customHeight="1">
      <c r="A18" s="873" t="s">
        <v>280</v>
      </c>
      <c r="B18" s="873"/>
      <c r="C18" s="873"/>
      <c r="D18" s="873"/>
      <c r="E18" s="873"/>
      <c r="F18" s="873"/>
      <c r="G18" s="873"/>
      <c r="H18" s="873"/>
      <c r="I18" s="873"/>
      <c r="J18" s="873"/>
      <c r="K18" s="873"/>
      <c r="L18" s="873"/>
      <c r="M18" s="873"/>
      <c r="N18" s="873"/>
    </row>
    <row r="19" ht="4.5" customHeight="1"/>
    <row r="20" spans="1:14" s="28" customFormat="1" ht="11.25" customHeight="1">
      <c r="A20" s="881" t="s">
        <v>254</v>
      </c>
      <c r="B20" s="881" t="s">
        <v>255</v>
      </c>
      <c r="C20" s="882" t="s">
        <v>256</v>
      </c>
      <c r="D20" s="879" t="s">
        <v>443</v>
      </c>
      <c r="E20" s="881" t="s">
        <v>125</v>
      </c>
      <c r="F20" s="881" t="s">
        <v>257</v>
      </c>
      <c r="G20" s="881" t="s">
        <v>258</v>
      </c>
      <c r="H20" s="879" t="s">
        <v>259</v>
      </c>
      <c r="I20" s="879" t="s">
        <v>260</v>
      </c>
      <c r="J20" s="881" t="s">
        <v>261</v>
      </c>
      <c r="K20" s="881" t="s">
        <v>262</v>
      </c>
      <c r="L20" s="879" t="s">
        <v>263</v>
      </c>
      <c r="M20" s="881" t="s">
        <v>264</v>
      </c>
      <c r="N20" s="881" t="s">
        <v>17</v>
      </c>
    </row>
    <row r="21" spans="1:14" s="28" customFormat="1" ht="26.25" customHeight="1">
      <c r="A21" s="881"/>
      <c r="B21" s="881"/>
      <c r="C21" s="882" t="s">
        <v>265</v>
      </c>
      <c r="D21" s="880"/>
      <c r="E21" s="881"/>
      <c r="F21" s="881"/>
      <c r="G21" s="881"/>
      <c r="H21" s="880"/>
      <c r="I21" s="880"/>
      <c r="J21" s="881"/>
      <c r="K21" s="881"/>
      <c r="L21" s="880"/>
      <c r="M21" s="881"/>
      <c r="N21" s="881"/>
    </row>
    <row r="22" spans="1:14" ht="11.25">
      <c r="A22" s="6" t="s">
        <v>266</v>
      </c>
      <c r="B22" s="13">
        <v>23</v>
      </c>
      <c r="C22" s="13">
        <v>0</v>
      </c>
      <c r="D22" s="13">
        <v>0</v>
      </c>
      <c r="E22" s="13">
        <v>0</v>
      </c>
      <c r="F22" s="13">
        <v>0</v>
      </c>
      <c r="G22" s="13">
        <v>0</v>
      </c>
      <c r="H22" s="13">
        <v>2</v>
      </c>
      <c r="I22" s="13">
        <v>14</v>
      </c>
      <c r="J22" s="13">
        <v>0</v>
      </c>
      <c r="K22" s="13">
        <v>0</v>
      </c>
      <c r="L22" s="13">
        <v>0</v>
      </c>
      <c r="M22" s="13">
        <v>0</v>
      </c>
      <c r="N22" s="13">
        <v>39</v>
      </c>
    </row>
    <row r="23" spans="1:14" ht="11.25">
      <c r="A23" s="6" t="s">
        <v>267</v>
      </c>
      <c r="B23" s="13">
        <v>2736</v>
      </c>
      <c r="C23" s="13">
        <v>71</v>
      </c>
      <c r="D23" s="13">
        <v>60</v>
      </c>
      <c r="E23" s="13">
        <v>458</v>
      </c>
      <c r="F23" s="13">
        <v>1</v>
      </c>
      <c r="G23" s="13">
        <v>0</v>
      </c>
      <c r="H23" s="13">
        <v>31</v>
      </c>
      <c r="I23" s="13">
        <v>5</v>
      </c>
      <c r="J23" s="13">
        <v>0</v>
      </c>
      <c r="K23" s="13">
        <v>0</v>
      </c>
      <c r="L23" s="13">
        <v>0</v>
      </c>
      <c r="M23" s="13">
        <v>0</v>
      </c>
      <c r="N23" s="13">
        <v>3362</v>
      </c>
    </row>
    <row r="24" spans="1:14" ht="11.25">
      <c r="A24" s="6" t="s">
        <v>268</v>
      </c>
      <c r="B24" s="13">
        <v>2377</v>
      </c>
      <c r="C24" s="13">
        <v>105</v>
      </c>
      <c r="D24" s="13">
        <v>130</v>
      </c>
      <c r="E24" s="13">
        <v>1184</v>
      </c>
      <c r="F24" s="13">
        <v>0</v>
      </c>
      <c r="G24" s="13">
        <v>0</v>
      </c>
      <c r="H24" s="13">
        <v>116</v>
      </c>
      <c r="I24" s="13">
        <v>18</v>
      </c>
      <c r="J24" s="13">
        <v>0</v>
      </c>
      <c r="K24" s="13">
        <v>0</v>
      </c>
      <c r="L24" s="13">
        <v>0</v>
      </c>
      <c r="M24" s="13">
        <v>0</v>
      </c>
      <c r="N24" s="13">
        <v>3930</v>
      </c>
    </row>
    <row r="25" spans="1:14" ht="11.25">
      <c r="A25" s="6" t="s">
        <v>269</v>
      </c>
      <c r="B25" s="13">
        <v>2044</v>
      </c>
      <c r="C25" s="13">
        <v>183</v>
      </c>
      <c r="D25" s="13">
        <v>472</v>
      </c>
      <c r="E25" s="13">
        <v>1055</v>
      </c>
      <c r="F25" s="13">
        <v>1</v>
      </c>
      <c r="G25" s="13">
        <v>1</v>
      </c>
      <c r="H25" s="13">
        <v>195</v>
      </c>
      <c r="I25" s="13">
        <v>54</v>
      </c>
      <c r="J25" s="13">
        <v>2</v>
      </c>
      <c r="K25" s="13">
        <v>0</v>
      </c>
      <c r="L25" s="13">
        <v>0</v>
      </c>
      <c r="M25" s="13">
        <v>0</v>
      </c>
      <c r="N25" s="13">
        <v>4007</v>
      </c>
    </row>
    <row r="26" spans="1:14" ht="11.25">
      <c r="A26" s="6" t="s">
        <v>270</v>
      </c>
      <c r="B26" s="13">
        <v>1627</v>
      </c>
      <c r="C26" s="13">
        <v>276</v>
      </c>
      <c r="D26" s="13">
        <v>982</v>
      </c>
      <c r="E26" s="13">
        <v>668</v>
      </c>
      <c r="F26" s="13">
        <v>0</v>
      </c>
      <c r="G26" s="13">
        <v>1</v>
      </c>
      <c r="H26" s="13">
        <v>194</v>
      </c>
      <c r="I26" s="13">
        <v>99</v>
      </c>
      <c r="J26" s="13">
        <v>6</v>
      </c>
      <c r="K26" s="13">
        <v>0</v>
      </c>
      <c r="L26" s="13">
        <v>0</v>
      </c>
      <c r="M26" s="13">
        <v>0</v>
      </c>
      <c r="N26" s="13">
        <v>3853</v>
      </c>
    </row>
    <row r="27" spans="1:14" ht="11.25">
      <c r="A27" s="6" t="s">
        <v>271</v>
      </c>
      <c r="B27" s="13">
        <v>1198</v>
      </c>
      <c r="C27" s="13">
        <v>278</v>
      </c>
      <c r="D27" s="13">
        <v>899</v>
      </c>
      <c r="E27" s="13">
        <v>344</v>
      </c>
      <c r="F27" s="13">
        <v>1</v>
      </c>
      <c r="G27" s="13">
        <v>0</v>
      </c>
      <c r="H27" s="13">
        <v>189</v>
      </c>
      <c r="I27" s="13">
        <v>145</v>
      </c>
      <c r="J27" s="13">
        <v>24</v>
      </c>
      <c r="K27" s="13">
        <v>0</v>
      </c>
      <c r="L27" s="13">
        <v>1</v>
      </c>
      <c r="M27" s="13">
        <v>0</v>
      </c>
      <c r="N27" s="13">
        <v>3079</v>
      </c>
    </row>
    <row r="28" spans="1:14" ht="11.25">
      <c r="A28" s="6" t="s">
        <v>272</v>
      </c>
      <c r="B28" s="13">
        <v>595</v>
      </c>
      <c r="C28" s="13">
        <v>132</v>
      </c>
      <c r="D28" s="13">
        <v>419</v>
      </c>
      <c r="E28" s="13">
        <v>158</v>
      </c>
      <c r="F28" s="13">
        <v>0</v>
      </c>
      <c r="G28" s="13">
        <v>0</v>
      </c>
      <c r="H28" s="13">
        <v>102</v>
      </c>
      <c r="I28" s="13">
        <v>82</v>
      </c>
      <c r="J28" s="13">
        <v>21</v>
      </c>
      <c r="K28" s="13">
        <v>0</v>
      </c>
      <c r="L28" s="13">
        <v>0</v>
      </c>
      <c r="M28" s="13">
        <v>0</v>
      </c>
      <c r="N28" s="13">
        <v>1509</v>
      </c>
    </row>
    <row r="29" spans="1:14" ht="11.25">
      <c r="A29" s="6" t="s">
        <v>273</v>
      </c>
      <c r="B29" s="13">
        <v>164</v>
      </c>
      <c r="C29" s="13">
        <v>28</v>
      </c>
      <c r="D29" s="13">
        <v>85</v>
      </c>
      <c r="E29" s="13">
        <v>37</v>
      </c>
      <c r="F29" s="13">
        <v>0</v>
      </c>
      <c r="G29" s="13">
        <v>1</v>
      </c>
      <c r="H29" s="13">
        <v>27</v>
      </c>
      <c r="I29" s="13">
        <v>26</v>
      </c>
      <c r="J29" s="13">
        <v>5</v>
      </c>
      <c r="K29" s="13">
        <v>0</v>
      </c>
      <c r="L29" s="13">
        <v>0</v>
      </c>
      <c r="M29" s="13">
        <v>0</v>
      </c>
      <c r="N29" s="13">
        <v>373</v>
      </c>
    </row>
    <row r="30" spans="1:14" ht="11.25">
      <c r="A30" s="26" t="s">
        <v>274</v>
      </c>
      <c r="B30" s="20">
        <v>68</v>
      </c>
      <c r="C30" s="20">
        <v>16</v>
      </c>
      <c r="D30" s="20">
        <v>36</v>
      </c>
      <c r="E30" s="20">
        <v>6</v>
      </c>
      <c r="F30" s="20">
        <v>0</v>
      </c>
      <c r="G30" s="20">
        <v>1</v>
      </c>
      <c r="H30" s="20">
        <v>13</v>
      </c>
      <c r="I30" s="20">
        <v>5</v>
      </c>
      <c r="J30" s="20">
        <v>9</v>
      </c>
      <c r="K30" s="20">
        <v>0</v>
      </c>
      <c r="L30" s="20">
        <v>0</v>
      </c>
      <c r="M30" s="20">
        <v>0</v>
      </c>
      <c r="N30" s="20">
        <v>154</v>
      </c>
    </row>
    <row r="31" spans="1:14" s="15" customFormat="1" ht="11.25">
      <c r="A31" s="574" t="s">
        <v>275</v>
      </c>
      <c r="B31" s="405">
        <f aca="true" t="shared" si="1" ref="B31:N31">SUM(B22:B30)</f>
        <v>10832</v>
      </c>
      <c r="C31" s="405">
        <f t="shared" si="1"/>
        <v>1089</v>
      </c>
      <c r="D31" s="405">
        <f t="shared" si="1"/>
        <v>3083</v>
      </c>
      <c r="E31" s="405">
        <f t="shared" si="1"/>
        <v>3910</v>
      </c>
      <c r="F31" s="405">
        <f t="shared" si="1"/>
        <v>3</v>
      </c>
      <c r="G31" s="405">
        <f t="shared" si="1"/>
        <v>4</v>
      </c>
      <c r="H31" s="405">
        <f t="shared" si="1"/>
        <v>869</v>
      </c>
      <c r="I31" s="405">
        <f t="shared" si="1"/>
        <v>448</v>
      </c>
      <c r="J31" s="405">
        <f t="shared" si="1"/>
        <v>67</v>
      </c>
      <c r="K31" s="405">
        <f t="shared" si="1"/>
        <v>0</v>
      </c>
      <c r="L31" s="405">
        <f t="shared" si="1"/>
        <v>1</v>
      </c>
      <c r="M31" s="405">
        <f t="shared" si="1"/>
        <v>0</v>
      </c>
      <c r="N31" s="405">
        <f t="shared" si="1"/>
        <v>20306</v>
      </c>
    </row>
    <row r="32" spans="1:14" ht="11.25">
      <c r="A32" s="26" t="s">
        <v>276</v>
      </c>
      <c r="B32" s="269">
        <v>71.4</v>
      </c>
      <c r="C32" s="269">
        <v>77.3</v>
      </c>
      <c r="D32" s="269">
        <v>79</v>
      </c>
      <c r="E32" s="269">
        <v>71.8</v>
      </c>
      <c r="F32" s="269">
        <v>72.7</v>
      </c>
      <c r="G32" s="269">
        <v>84.5</v>
      </c>
      <c r="H32" s="269">
        <v>77.1</v>
      </c>
      <c r="I32" s="269">
        <v>80.5</v>
      </c>
      <c r="J32" s="269">
        <v>85.8</v>
      </c>
      <c r="K32" s="577"/>
      <c r="L32" s="577">
        <v>80</v>
      </c>
      <c r="M32" s="577"/>
      <c r="N32" s="269">
        <v>73.4</v>
      </c>
    </row>
    <row r="33" ht="5.25" customHeight="1"/>
    <row r="34" spans="1:14" ht="12.75" customHeight="1">
      <c r="A34" s="873" t="s">
        <v>281</v>
      </c>
      <c r="B34" s="873"/>
      <c r="C34" s="873"/>
      <c r="D34" s="873"/>
      <c r="E34" s="873"/>
      <c r="F34" s="873"/>
      <c r="G34" s="873"/>
      <c r="H34" s="873"/>
      <c r="I34" s="873"/>
      <c r="J34" s="873"/>
      <c r="K34" s="873"/>
      <c r="L34" s="873"/>
      <c r="M34" s="873"/>
      <c r="N34" s="873"/>
    </row>
    <row r="35" ht="4.5" customHeight="1"/>
    <row r="36" spans="1:14" s="28" customFormat="1" ht="11.25" customHeight="1">
      <c r="A36" s="874" t="s">
        <v>254</v>
      </c>
      <c r="B36" s="874" t="s">
        <v>255</v>
      </c>
      <c r="C36" s="876" t="s">
        <v>256</v>
      </c>
      <c r="D36" s="824" t="s">
        <v>443</v>
      </c>
      <c r="E36" s="874" t="s">
        <v>125</v>
      </c>
      <c r="F36" s="874" t="s">
        <v>257</v>
      </c>
      <c r="G36" s="874" t="s">
        <v>258</v>
      </c>
      <c r="H36" s="824" t="s">
        <v>259</v>
      </c>
      <c r="I36" s="824" t="s">
        <v>260</v>
      </c>
      <c r="J36" s="874" t="s">
        <v>261</v>
      </c>
      <c r="K36" s="874" t="s">
        <v>262</v>
      </c>
      <c r="L36" s="824" t="s">
        <v>263</v>
      </c>
      <c r="M36" s="874" t="s">
        <v>264</v>
      </c>
      <c r="N36" s="874" t="s">
        <v>17</v>
      </c>
    </row>
    <row r="37" spans="1:14" s="28" customFormat="1" ht="13.5" customHeight="1">
      <c r="A37" s="875"/>
      <c r="B37" s="875"/>
      <c r="C37" s="877" t="s">
        <v>265</v>
      </c>
      <c r="D37" s="878"/>
      <c r="E37" s="875"/>
      <c r="F37" s="875"/>
      <c r="G37" s="875"/>
      <c r="H37" s="878"/>
      <c r="I37" s="878"/>
      <c r="J37" s="875"/>
      <c r="K37" s="875"/>
      <c r="L37" s="878"/>
      <c r="M37" s="875"/>
      <c r="N37" s="875"/>
    </row>
    <row r="38" spans="1:14" ht="11.25">
      <c r="A38" s="6" t="s">
        <v>266</v>
      </c>
      <c r="B38" s="13">
        <v>8</v>
      </c>
      <c r="C38" s="13">
        <v>0</v>
      </c>
      <c r="D38" s="13">
        <v>0</v>
      </c>
      <c r="E38" s="13">
        <v>0</v>
      </c>
      <c r="F38" s="13">
        <v>0</v>
      </c>
      <c r="G38" s="13">
        <v>0</v>
      </c>
      <c r="H38" s="13">
        <v>0</v>
      </c>
      <c r="I38" s="13">
        <v>526</v>
      </c>
      <c r="J38" s="13">
        <v>0</v>
      </c>
      <c r="K38" s="13">
        <v>0</v>
      </c>
      <c r="L38" s="13">
        <v>0</v>
      </c>
      <c r="M38" s="13">
        <v>0</v>
      </c>
      <c r="N38" s="13">
        <v>534</v>
      </c>
    </row>
    <row r="39" spans="1:14" ht="11.25">
      <c r="A39" s="6" t="s">
        <v>267</v>
      </c>
      <c r="B39" s="13">
        <v>14187</v>
      </c>
      <c r="C39" s="13">
        <v>895</v>
      </c>
      <c r="D39" s="13">
        <v>205</v>
      </c>
      <c r="E39" s="13">
        <v>542</v>
      </c>
      <c r="F39" s="13">
        <v>6</v>
      </c>
      <c r="G39" s="13">
        <v>0</v>
      </c>
      <c r="H39" s="13">
        <v>135</v>
      </c>
      <c r="I39" s="13">
        <v>107</v>
      </c>
      <c r="J39" s="13">
        <v>0</v>
      </c>
      <c r="K39" s="13">
        <v>14</v>
      </c>
      <c r="L39" s="13">
        <v>3</v>
      </c>
      <c r="M39" s="13">
        <v>0</v>
      </c>
      <c r="N39" s="13">
        <v>16094</v>
      </c>
    </row>
    <row r="40" spans="1:14" ht="11.25">
      <c r="A40" s="6" t="s">
        <v>268</v>
      </c>
      <c r="B40" s="13">
        <v>24685</v>
      </c>
      <c r="C40" s="13">
        <v>1761</v>
      </c>
      <c r="D40" s="13">
        <v>242</v>
      </c>
      <c r="E40" s="13">
        <v>1325</v>
      </c>
      <c r="F40" s="13">
        <v>5</v>
      </c>
      <c r="G40" s="13">
        <v>3</v>
      </c>
      <c r="H40" s="13">
        <v>361</v>
      </c>
      <c r="I40" s="13">
        <v>139</v>
      </c>
      <c r="J40" s="13">
        <v>0</v>
      </c>
      <c r="K40" s="13">
        <v>41</v>
      </c>
      <c r="L40" s="13">
        <v>8</v>
      </c>
      <c r="M40" s="13">
        <v>0</v>
      </c>
      <c r="N40" s="13">
        <v>28570</v>
      </c>
    </row>
    <row r="41" spans="1:14" ht="11.25">
      <c r="A41" s="6" t="s">
        <v>269</v>
      </c>
      <c r="B41" s="13">
        <v>20758</v>
      </c>
      <c r="C41" s="13">
        <v>1506</v>
      </c>
      <c r="D41" s="13">
        <v>518</v>
      </c>
      <c r="E41" s="13">
        <v>2070</v>
      </c>
      <c r="F41" s="13">
        <v>0</v>
      </c>
      <c r="G41" s="13">
        <v>0</v>
      </c>
      <c r="H41" s="13">
        <v>425</v>
      </c>
      <c r="I41" s="13">
        <v>212</v>
      </c>
      <c r="J41" s="13">
        <v>0</v>
      </c>
      <c r="K41" s="13">
        <v>97</v>
      </c>
      <c r="L41" s="13">
        <v>8</v>
      </c>
      <c r="M41" s="13">
        <v>0</v>
      </c>
      <c r="N41" s="13">
        <v>25594</v>
      </c>
    </row>
    <row r="42" spans="1:14" ht="11.25">
      <c r="A42" s="6" t="s">
        <v>270</v>
      </c>
      <c r="B42" s="13">
        <v>14064</v>
      </c>
      <c r="C42" s="13">
        <v>1514</v>
      </c>
      <c r="D42" s="13">
        <v>1023</v>
      </c>
      <c r="E42" s="13">
        <v>1664</v>
      </c>
      <c r="F42" s="13">
        <v>4</v>
      </c>
      <c r="G42" s="13">
        <v>0</v>
      </c>
      <c r="H42" s="13">
        <v>390</v>
      </c>
      <c r="I42" s="13">
        <v>363</v>
      </c>
      <c r="J42" s="13">
        <v>0</v>
      </c>
      <c r="K42" s="13">
        <v>101</v>
      </c>
      <c r="L42" s="13">
        <v>1</v>
      </c>
      <c r="M42" s="13">
        <v>0</v>
      </c>
      <c r="N42" s="13">
        <v>19124</v>
      </c>
    </row>
    <row r="43" spans="1:14" ht="11.25">
      <c r="A43" s="6" t="s">
        <v>271</v>
      </c>
      <c r="B43" s="13">
        <v>9519</v>
      </c>
      <c r="C43" s="13">
        <v>1976</v>
      </c>
      <c r="D43" s="13">
        <v>1453</v>
      </c>
      <c r="E43" s="13">
        <v>988</v>
      </c>
      <c r="F43" s="13">
        <v>3</v>
      </c>
      <c r="G43" s="13">
        <v>1</v>
      </c>
      <c r="H43" s="13">
        <v>320</v>
      </c>
      <c r="I43" s="13">
        <v>340</v>
      </c>
      <c r="J43" s="13">
        <v>1</v>
      </c>
      <c r="K43" s="13">
        <v>78</v>
      </c>
      <c r="L43" s="13">
        <v>0</v>
      </c>
      <c r="M43" s="13">
        <v>0</v>
      </c>
      <c r="N43" s="13">
        <v>14679</v>
      </c>
    </row>
    <row r="44" spans="1:14" ht="11.25">
      <c r="A44" s="6" t="s">
        <v>272</v>
      </c>
      <c r="B44" s="13">
        <v>3705</v>
      </c>
      <c r="C44" s="13">
        <v>808</v>
      </c>
      <c r="D44" s="13">
        <v>1017</v>
      </c>
      <c r="E44" s="13">
        <v>530</v>
      </c>
      <c r="F44" s="13">
        <v>1</v>
      </c>
      <c r="G44" s="13">
        <v>2</v>
      </c>
      <c r="H44" s="13">
        <v>179</v>
      </c>
      <c r="I44" s="13">
        <v>252</v>
      </c>
      <c r="J44" s="13">
        <v>5</v>
      </c>
      <c r="K44" s="13">
        <v>36</v>
      </c>
      <c r="L44" s="13">
        <v>0</v>
      </c>
      <c r="M44" s="13">
        <v>0</v>
      </c>
      <c r="N44" s="13">
        <v>6535</v>
      </c>
    </row>
    <row r="45" spans="1:14" ht="11.25">
      <c r="A45" s="6" t="s">
        <v>273</v>
      </c>
      <c r="B45" s="13">
        <v>847</v>
      </c>
      <c r="C45" s="13">
        <v>165</v>
      </c>
      <c r="D45" s="13">
        <v>429</v>
      </c>
      <c r="E45" s="13">
        <v>155</v>
      </c>
      <c r="F45" s="13">
        <v>0</v>
      </c>
      <c r="G45" s="13">
        <v>1</v>
      </c>
      <c r="H45" s="13">
        <v>68</v>
      </c>
      <c r="I45" s="13">
        <v>95</v>
      </c>
      <c r="J45" s="13">
        <v>2</v>
      </c>
      <c r="K45" s="13">
        <v>14</v>
      </c>
      <c r="L45" s="13">
        <v>0</v>
      </c>
      <c r="M45" s="13">
        <v>0</v>
      </c>
      <c r="N45" s="13">
        <v>1776</v>
      </c>
    </row>
    <row r="46" spans="1:14" ht="11.25">
      <c r="A46" s="369" t="s">
        <v>274</v>
      </c>
      <c r="B46" s="370">
        <v>156</v>
      </c>
      <c r="C46" s="370">
        <v>38</v>
      </c>
      <c r="D46" s="370">
        <v>168</v>
      </c>
      <c r="E46" s="370">
        <v>36</v>
      </c>
      <c r="F46" s="370">
        <v>0</v>
      </c>
      <c r="G46" s="370">
        <v>0</v>
      </c>
      <c r="H46" s="370">
        <v>14</v>
      </c>
      <c r="I46" s="370">
        <v>40</v>
      </c>
      <c r="J46" s="370">
        <v>0</v>
      </c>
      <c r="K46" s="370">
        <v>1</v>
      </c>
      <c r="L46" s="370">
        <v>0</v>
      </c>
      <c r="M46" s="370">
        <v>0</v>
      </c>
      <c r="N46" s="370">
        <v>453</v>
      </c>
    </row>
    <row r="47" spans="1:14" s="15" customFormat="1" ht="11.25">
      <c r="A47" s="6" t="s">
        <v>275</v>
      </c>
      <c r="B47" s="18">
        <f aca="true" t="shared" si="2" ref="B47:N47">SUM(B38:B46)</f>
        <v>87929</v>
      </c>
      <c r="C47" s="18">
        <f t="shared" si="2"/>
        <v>8663</v>
      </c>
      <c r="D47" s="18">
        <f t="shared" si="2"/>
        <v>5055</v>
      </c>
      <c r="E47" s="18">
        <f t="shared" si="2"/>
        <v>7310</v>
      </c>
      <c r="F47" s="18">
        <f t="shared" si="2"/>
        <v>19</v>
      </c>
      <c r="G47" s="18">
        <f t="shared" si="2"/>
        <v>7</v>
      </c>
      <c r="H47" s="18">
        <f t="shared" si="2"/>
        <v>1892</v>
      </c>
      <c r="I47" s="18">
        <f t="shared" si="2"/>
        <v>2074</v>
      </c>
      <c r="J47" s="18">
        <f t="shared" si="2"/>
        <v>8</v>
      </c>
      <c r="K47" s="18">
        <f t="shared" si="2"/>
        <v>382</v>
      </c>
      <c r="L47" s="18">
        <f t="shared" si="2"/>
        <v>20</v>
      </c>
      <c r="M47" s="18">
        <f t="shared" si="2"/>
        <v>0</v>
      </c>
      <c r="N47" s="18">
        <f t="shared" si="2"/>
        <v>113359</v>
      </c>
    </row>
    <row r="48" spans="1:14" ht="11.25">
      <c r="A48" s="6" t="s">
        <v>276</v>
      </c>
      <c r="B48" s="261">
        <v>71.6</v>
      </c>
      <c r="C48" s="261">
        <v>75</v>
      </c>
      <c r="D48" s="261">
        <v>80.8</v>
      </c>
      <c r="E48" s="261">
        <v>74.4</v>
      </c>
      <c r="F48" s="261">
        <v>70.7</v>
      </c>
      <c r="G48" s="261">
        <v>77.6</v>
      </c>
      <c r="H48" s="261">
        <v>75.3</v>
      </c>
      <c r="I48" s="261">
        <v>78.5</v>
      </c>
      <c r="J48" s="261">
        <v>87.6</v>
      </c>
      <c r="K48" s="261">
        <v>76.6</v>
      </c>
      <c r="L48" s="261">
        <v>68.6</v>
      </c>
      <c r="M48" s="28"/>
      <c r="N48" s="261">
        <v>72.7</v>
      </c>
    </row>
    <row r="50" spans="1:14" ht="12.75" customHeight="1">
      <c r="A50" s="873" t="s">
        <v>282</v>
      </c>
      <c r="B50" s="873"/>
      <c r="C50" s="873"/>
      <c r="D50" s="873"/>
      <c r="E50" s="873"/>
      <c r="F50" s="873"/>
      <c r="G50" s="873"/>
      <c r="H50" s="873"/>
      <c r="I50" s="873"/>
      <c r="J50" s="873"/>
      <c r="K50" s="873"/>
      <c r="L50" s="873"/>
      <c r="M50" s="873"/>
      <c r="N50" s="873"/>
    </row>
    <row r="51" ht="4.5" customHeight="1"/>
    <row r="52" spans="1:14" s="28" customFormat="1" ht="12" customHeight="1">
      <c r="A52" s="874" t="s">
        <v>254</v>
      </c>
      <c r="B52" s="874" t="s">
        <v>255</v>
      </c>
      <c r="C52" s="876" t="s">
        <v>256</v>
      </c>
      <c r="D52" s="824" t="s">
        <v>443</v>
      </c>
      <c r="E52" s="874" t="s">
        <v>125</v>
      </c>
      <c r="F52" s="874" t="s">
        <v>257</v>
      </c>
      <c r="G52" s="874" t="s">
        <v>258</v>
      </c>
      <c r="H52" s="824" t="s">
        <v>259</v>
      </c>
      <c r="I52" s="824" t="s">
        <v>260</v>
      </c>
      <c r="J52" s="874" t="s">
        <v>261</v>
      </c>
      <c r="K52" s="874" t="s">
        <v>262</v>
      </c>
      <c r="L52" s="824" t="s">
        <v>263</v>
      </c>
      <c r="M52" s="874" t="s">
        <v>264</v>
      </c>
      <c r="N52" s="874" t="s">
        <v>17</v>
      </c>
    </row>
    <row r="53" spans="1:14" s="28" customFormat="1" ht="28.5" customHeight="1">
      <c r="A53" s="875"/>
      <c r="B53" s="875"/>
      <c r="C53" s="877" t="s">
        <v>265</v>
      </c>
      <c r="D53" s="878"/>
      <c r="E53" s="875"/>
      <c r="F53" s="875"/>
      <c r="G53" s="875"/>
      <c r="H53" s="878"/>
      <c r="I53" s="878"/>
      <c r="J53" s="875"/>
      <c r="K53" s="875"/>
      <c r="L53" s="878"/>
      <c r="M53" s="875"/>
      <c r="N53" s="875"/>
    </row>
    <row r="54" spans="1:14" ht="11.25">
      <c r="A54" s="6" t="s">
        <v>266</v>
      </c>
      <c r="B54" s="13">
        <v>7</v>
      </c>
      <c r="C54" s="13">
        <v>0</v>
      </c>
      <c r="D54" s="13">
        <v>0</v>
      </c>
      <c r="E54" s="13">
        <v>0</v>
      </c>
      <c r="F54" s="13">
        <v>0</v>
      </c>
      <c r="G54" s="13">
        <v>0</v>
      </c>
      <c r="H54" s="13">
        <v>2</v>
      </c>
      <c r="I54" s="13">
        <v>425</v>
      </c>
      <c r="J54" s="13">
        <v>0</v>
      </c>
      <c r="K54" s="13">
        <v>0</v>
      </c>
      <c r="L54" s="13">
        <v>6</v>
      </c>
      <c r="M54" s="13">
        <v>0</v>
      </c>
      <c r="N54" s="13">
        <v>440</v>
      </c>
    </row>
    <row r="55" spans="1:14" ht="11.25">
      <c r="A55" s="6" t="s">
        <v>267</v>
      </c>
      <c r="B55" s="13">
        <v>41654</v>
      </c>
      <c r="C55" s="13">
        <v>1079</v>
      </c>
      <c r="D55" s="13">
        <v>1338</v>
      </c>
      <c r="E55" s="13">
        <v>8561</v>
      </c>
      <c r="F55" s="13">
        <v>63</v>
      </c>
      <c r="G55" s="13">
        <v>1</v>
      </c>
      <c r="H55" s="13">
        <v>203</v>
      </c>
      <c r="I55" s="13">
        <v>82</v>
      </c>
      <c r="J55" s="13">
        <v>43</v>
      </c>
      <c r="K55" s="13">
        <v>26</v>
      </c>
      <c r="L55" s="13">
        <v>36</v>
      </c>
      <c r="M55" s="13">
        <v>14</v>
      </c>
      <c r="N55" s="13">
        <v>53100</v>
      </c>
    </row>
    <row r="56" spans="1:14" ht="11.25">
      <c r="A56" s="6" t="s">
        <v>268</v>
      </c>
      <c r="B56" s="13">
        <v>42505</v>
      </c>
      <c r="C56" s="13">
        <v>1350</v>
      </c>
      <c r="D56" s="13">
        <v>1890</v>
      </c>
      <c r="E56" s="13">
        <v>10643</v>
      </c>
      <c r="F56" s="13">
        <v>42</v>
      </c>
      <c r="G56" s="13">
        <v>4</v>
      </c>
      <c r="H56" s="13">
        <v>362</v>
      </c>
      <c r="I56" s="13">
        <v>128</v>
      </c>
      <c r="J56" s="13">
        <v>26</v>
      </c>
      <c r="K56" s="13">
        <v>67</v>
      </c>
      <c r="L56" s="13">
        <v>130</v>
      </c>
      <c r="M56" s="13">
        <v>511</v>
      </c>
      <c r="N56" s="13">
        <v>57658</v>
      </c>
    </row>
    <row r="57" spans="1:14" ht="11.25">
      <c r="A57" s="6" t="s">
        <v>269</v>
      </c>
      <c r="B57" s="13">
        <v>41795</v>
      </c>
      <c r="C57" s="13">
        <v>1974</v>
      </c>
      <c r="D57" s="13">
        <v>3684</v>
      </c>
      <c r="E57" s="13">
        <v>11632</v>
      </c>
      <c r="F57" s="13">
        <v>45</v>
      </c>
      <c r="G57" s="13">
        <v>13</v>
      </c>
      <c r="H57" s="13">
        <v>592</v>
      </c>
      <c r="I57" s="13">
        <v>274</v>
      </c>
      <c r="J57" s="13">
        <v>15</v>
      </c>
      <c r="K57" s="13">
        <v>110</v>
      </c>
      <c r="L57" s="13">
        <v>69</v>
      </c>
      <c r="M57" s="13">
        <v>969</v>
      </c>
      <c r="N57" s="13">
        <v>61172</v>
      </c>
    </row>
    <row r="58" spans="1:14" ht="11.25">
      <c r="A58" s="6" t="s">
        <v>270</v>
      </c>
      <c r="B58" s="13">
        <v>39630</v>
      </c>
      <c r="C58" s="13">
        <v>2493</v>
      </c>
      <c r="D58" s="13">
        <v>6152</v>
      </c>
      <c r="E58" s="13">
        <v>10382</v>
      </c>
      <c r="F58" s="13">
        <v>45</v>
      </c>
      <c r="G58" s="13">
        <v>11</v>
      </c>
      <c r="H58" s="13">
        <v>957</v>
      </c>
      <c r="I58" s="13">
        <v>585</v>
      </c>
      <c r="J58" s="13">
        <v>34</v>
      </c>
      <c r="K58" s="13">
        <v>164</v>
      </c>
      <c r="L58" s="13">
        <v>109</v>
      </c>
      <c r="M58" s="13">
        <v>1414</v>
      </c>
      <c r="N58" s="13">
        <v>61976</v>
      </c>
    </row>
    <row r="59" spans="1:14" ht="11.25">
      <c r="A59" s="6" t="s">
        <v>271</v>
      </c>
      <c r="B59" s="13">
        <v>36114</v>
      </c>
      <c r="C59" s="13">
        <v>2844</v>
      </c>
      <c r="D59" s="13">
        <v>8245</v>
      </c>
      <c r="E59" s="13">
        <v>7980</v>
      </c>
      <c r="F59" s="13">
        <v>41</v>
      </c>
      <c r="G59" s="13">
        <v>21</v>
      </c>
      <c r="H59" s="13">
        <v>1303</v>
      </c>
      <c r="I59" s="13">
        <v>974</v>
      </c>
      <c r="J59" s="13">
        <v>52</v>
      </c>
      <c r="K59" s="13">
        <v>139</v>
      </c>
      <c r="L59" s="13">
        <v>140</v>
      </c>
      <c r="M59" s="13">
        <v>2145</v>
      </c>
      <c r="N59" s="13">
        <v>59998</v>
      </c>
    </row>
    <row r="60" spans="1:14" ht="11.25">
      <c r="A60" s="6" t="s">
        <v>272</v>
      </c>
      <c r="B60" s="13">
        <v>26697</v>
      </c>
      <c r="C60" s="13">
        <v>2143</v>
      </c>
      <c r="D60" s="13">
        <v>7777</v>
      </c>
      <c r="E60" s="13">
        <v>4959</v>
      </c>
      <c r="F60" s="13">
        <v>29</v>
      </c>
      <c r="G60" s="13">
        <v>30</v>
      </c>
      <c r="H60" s="13">
        <v>1442</v>
      </c>
      <c r="I60" s="13">
        <v>1214</v>
      </c>
      <c r="J60" s="13">
        <v>83</v>
      </c>
      <c r="K60" s="13">
        <v>109</v>
      </c>
      <c r="L60" s="13">
        <v>112</v>
      </c>
      <c r="M60" s="13">
        <v>1927</v>
      </c>
      <c r="N60" s="13">
        <v>46522</v>
      </c>
    </row>
    <row r="61" spans="1:14" ht="11.25">
      <c r="A61" s="6" t="s">
        <v>273</v>
      </c>
      <c r="B61" s="13">
        <v>13151</v>
      </c>
      <c r="C61" s="13">
        <v>1056</v>
      </c>
      <c r="D61" s="13">
        <v>5104</v>
      </c>
      <c r="E61" s="13">
        <v>2188</v>
      </c>
      <c r="F61" s="13">
        <v>20</v>
      </c>
      <c r="G61" s="13">
        <v>20</v>
      </c>
      <c r="H61" s="13">
        <v>1028</v>
      </c>
      <c r="I61" s="13">
        <v>952</v>
      </c>
      <c r="J61" s="13">
        <v>56</v>
      </c>
      <c r="K61" s="13">
        <v>59</v>
      </c>
      <c r="L61" s="13">
        <v>39</v>
      </c>
      <c r="M61" s="13">
        <v>1145</v>
      </c>
      <c r="N61" s="13">
        <v>24818</v>
      </c>
    </row>
    <row r="62" spans="1:14" ht="11.25">
      <c r="A62" s="369" t="s">
        <v>274</v>
      </c>
      <c r="B62" s="370">
        <v>8578</v>
      </c>
      <c r="C62" s="370">
        <v>566</v>
      </c>
      <c r="D62" s="370">
        <v>4574</v>
      </c>
      <c r="E62" s="370">
        <v>1153</v>
      </c>
      <c r="F62" s="370">
        <v>13</v>
      </c>
      <c r="G62" s="370">
        <v>12</v>
      </c>
      <c r="H62" s="370">
        <v>1014</v>
      </c>
      <c r="I62" s="370">
        <v>859</v>
      </c>
      <c r="J62" s="370">
        <v>94</v>
      </c>
      <c r="K62" s="370">
        <v>44</v>
      </c>
      <c r="L62" s="370">
        <v>24</v>
      </c>
      <c r="M62" s="370">
        <v>590</v>
      </c>
      <c r="N62" s="370">
        <v>17521</v>
      </c>
    </row>
    <row r="63" spans="1:14" s="15" customFormat="1" ht="11.25">
      <c r="A63" s="6" t="s">
        <v>275</v>
      </c>
      <c r="B63" s="18">
        <f aca="true" t="shared" si="3" ref="B63:N63">SUM(B54:B62)</f>
        <v>250131</v>
      </c>
      <c r="C63" s="18">
        <f t="shared" si="3"/>
        <v>13505</v>
      </c>
      <c r="D63" s="18">
        <f t="shared" si="3"/>
        <v>38764</v>
      </c>
      <c r="E63" s="18">
        <f t="shared" si="3"/>
        <v>57498</v>
      </c>
      <c r="F63" s="18">
        <f t="shared" si="3"/>
        <v>298</v>
      </c>
      <c r="G63" s="18">
        <f t="shared" si="3"/>
        <v>112</v>
      </c>
      <c r="H63" s="18">
        <f t="shared" si="3"/>
        <v>6903</v>
      </c>
      <c r="I63" s="18">
        <f t="shared" si="3"/>
        <v>5493</v>
      </c>
      <c r="J63" s="18">
        <f t="shared" si="3"/>
        <v>403</v>
      </c>
      <c r="K63" s="18">
        <f t="shared" si="3"/>
        <v>718</v>
      </c>
      <c r="L63" s="18">
        <f t="shared" si="3"/>
        <v>665</v>
      </c>
      <c r="M63" s="18">
        <f t="shared" si="3"/>
        <v>8715</v>
      </c>
      <c r="N63" s="18">
        <f t="shared" si="3"/>
        <v>383205</v>
      </c>
    </row>
    <row r="64" spans="1:14" ht="11.25">
      <c r="A64" s="6" t="s">
        <v>276</v>
      </c>
      <c r="B64" s="261">
        <v>75.2</v>
      </c>
      <c r="C64" s="261">
        <v>78.7</v>
      </c>
      <c r="D64" s="261">
        <v>83</v>
      </c>
      <c r="E64" s="261">
        <v>74.4</v>
      </c>
      <c r="F64" s="261">
        <v>75</v>
      </c>
      <c r="G64" s="261">
        <v>84.5</v>
      </c>
      <c r="H64" s="261">
        <v>83.9</v>
      </c>
      <c r="I64" s="261">
        <v>85.9</v>
      </c>
      <c r="J64" s="261">
        <v>84.2</v>
      </c>
      <c r="K64" s="261">
        <v>79.8</v>
      </c>
      <c r="L64" s="261">
        <v>78.2</v>
      </c>
      <c r="M64" s="261">
        <v>82.6</v>
      </c>
      <c r="N64" s="261">
        <v>76.5</v>
      </c>
    </row>
    <row r="65" ht="5.25" customHeight="1"/>
    <row r="66" spans="1:14" ht="12.75" customHeight="1">
      <c r="A66" s="873" t="s">
        <v>283</v>
      </c>
      <c r="B66" s="873"/>
      <c r="C66" s="873"/>
      <c r="D66" s="873"/>
      <c r="E66" s="873"/>
      <c r="F66" s="873"/>
      <c r="G66" s="873"/>
      <c r="H66" s="873"/>
      <c r="I66" s="873"/>
      <c r="J66" s="873"/>
      <c r="K66" s="873"/>
      <c r="L66" s="873"/>
      <c r="M66" s="873"/>
      <c r="N66" s="873"/>
    </row>
    <row r="67" ht="4.5" customHeight="1"/>
    <row r="68" spans="1:14" s="28" customFormat="1" ht="12" customHeight="1">
      <c r="A68" s="874" t="s">
        <v>254</v>
      </c>
      <c r="B68" s="874" t="s">
        <v>255</v>
      </c>
      <c r="C68" s="876" t="s">
        <v>256</v>
      </c>
      <c r="D68" s="824" t="s">
        <v>443</v>
      </c>
      <c r="E68" s="874" t="s">
        <v>125</v>
      </c>
      <c r="F68" s="874" t="s">
        <v>257</v>
      </c>
      <c r="G68" s="874" t="s">
        <v>258</v>
      </c>
      <c r="H68" s="824" t="s">
        <v>259</v>
      </c>
      <c r="I68" s="824" t="s">
        <v>260</v>
      </c>
      <c r="J68" s="874" t="s">
        <v>261</v>
      </c>
      <c r="K68" s="874" t="s">
        <v>262</v>
      </c>
      <c r="L68" s="824" t="s">
        <v>263</v>
      </c>
      <c r="M68" s="874" t="s">
        <v>264</v>
      </c>
      <c r="N68" s="874" t="s">
        <v>17</v>
      </c>
    </row>
    <row r="69" spans="1:14" s="28" customFormat="1" ht="26.25" customHeight="1">
      <c r="A69" s="875"/>
      <c r="B69" s="875"/>
      <c r="C69" s="877" t="s">
        <v>265</v>
      </c>
      <c r="D69" s="878"/>
      <c r="E69" s="875"/>
      <c r="F69" s="875"/>
      <c r="G69" s="875"/>
      <c r="H69" s="878"/>
      <c r="I69" s="878"/>
      <c r="J69" s="875"/>
      <c r="K69" s="875"/>
      <c r="L69" s="878"/>
      <c r="M69" s="875"/>
      <c r="N69" s="875"/>
    </row>
    <row r="70" spans="1:14" ht="11.25">
      <c r="A70" s="6" t="s">
        <v>266</v>
      </c>
      <c r="B70" s="13">
        <v>7</v>
      </c>
      <c r="C70" s="13">
        <v>0</v>
      </c>
      <c r="D70" s="13">
        <v>0</v>
      </c>
      <c r="E70" s="13">
        <v>0</v>
      </c>
      <c r="F70" s="13">
        <v>0</v>
      </c>
      <c r="G70" s="13">
        <v>0</v>
      </c>
      <c r="H70" s="13">
        <v>2</v>
      </c>
      <c r="I70" s="13">
        <v>136</v>
      </c>
      <c r="J70" s="13">
        <v>0</v>
      </c>
      <c r="K70" s="13">
        <v>0</v>
      </c>
      <c r="L70" s="13">
        <v>4</v>
      </c>
      <c r="M70" s="13">
        <v>0</v>
      </c>
      <c r="N70" s="13">
        <v>149</v>
      </c>
    </row>
    <row r="71" spans="1:14" ht="11.25">
      <c r="A71" s="6" t="s">
        <v>267</v>
      </c>
      <c r="B71" s="13">
        <v>24035</v>
      </c>
      <c r="C71" s="13">
        <v>339</v>
      </c>
      <c r="D71" s="13">
        <v>544</v>
      </c>
      <c r="E71" s="13">
        <v>5092</v>
      </c>
      <c r="F71" s="13">
        <v>33</v>
      </c>
      <c r="G71" s="13">
        <v>1</v>
      </c>
      <c r="H71" s="13">
        <v>76</v>
      </c>
      <c r="I71" s="13">
        <v>16</v>
      </c>
      <c r="J71" s="13">
        <v>15</v>
      </c>
      <c r="K71" s="13">
        <v>15</v>
      </c>
      <c r="L71" s="13">
        <v>14</v>
      </c>
      <c r="M71" s="13">
        <v>12</v>
      </c>
      <c r="N71" s="13">
        <v>30192</v>
      </c>
    </row>
    <row r="72" spans="1:14" ht="11.25">
      <c r="A72" s="6" t="s">
        <v>268</v>
      </c>
      <c r="B72" s="13">
        <v>27261</v>
      </c>
      <c r="C72" s="13">
        <v>491</v>
      </c>
      <c r="D72" s="13">
        <v>932</v>
      </c>
      <c r="E72" s="13">
        <v>7400</v>
      </c>
      <c r="F72" s="13">
        <v>24</v>
      </c>
      <c r="G72" s="13">
        <v>3</v>
      </c>
      <c r="H72" s="13">
        <v>190</v>
      </c>
      <c r="I72" s="13">
        <v>51</v>
      </c>
      <c r="J72" s="13">
        <v>16</v>
      </c>
      <c r="K72" s="13">
        <v>31</v>
      </c>
      <c r="L72" s="13">
        <v>26</v>
      </c>
      <c r="M72" s="13">
        <v>399</v>
      </c>
      <c r="N72" s="13">
        <v>36824</v>
      </c>
    </row>
    <row r="73" spans="1:14" ht="11.25">
      <c r="A73" s="6" t="s">
        <v>269</v>
      </c>
      <c r="B73" s="13">
        <v>28885</v>
      </c>
      <c r="C73" s="13">
        <v>930</v>
      </c>
      <c r="D73" s="13">
        <v>1901</v>
      </c>
      <c r="E73" s="13">
        <v>8554</v>
      </c>
      <c r="F73" s="13">
        <v>32</v>
      </c>
      <c r="G73" s="13">
        <v>10</v>
      </c>
      <c r="H73" s="13">
        <v>398</v>
      </c>
      <c r="I73" s="13">
        <v>145</v>
      </c>
      <c r="J73" s="13">
        <v>14</v>
      </c>
      <c r="K73" s="13">
        <v>79</v>
      </c>
      <c r="L73" s="13">
        <v>34</v>
      </c>
      <c r="M73" s="13">
        <v>800</v>
      </c>
      <c r="N73" s="13">
        <v>41782</v>
      </c>
    </row>
    <row r="74" spans="1:14" ht="11.25">
      <c r="A74" s="6" t="s">
        <v>270</v>
      </c>
      <c r="B74" s="13">
        <v>29072</v>
      </c>
      <c r="C74" s="13">
        <v>1501</v>
      </c>
      <c r="D74" s="13">
        <v>3718</v>
      </c>
      <c r="E74" s="13">
        <v>8031</v>
      </c>
      <c r="F74" s="13">
        <v>44</v>
      </c>
      <c r="G74" s="13">
        <v>10</v>
      </c>
      <c r="H74" s="13">
        <v>729</v>
      </c>
      <c r="I74" s="13">
        <v>433</v>
      </c>
      <c r="J74" s="13">
        <v>29</v>
      </c>
      <c r="K74" s="13">
        <v>127</v>
      </c>
      <c r="L74" s="13">
        <v>81</v>
      </c>
      <c r="M74" s="13">
        <v>1128</v>
      </c>
      <c r="N74" s="13">
        <v>44903</v>
      </c>
    </row>
    <row r="75" spans="1:14" ht="11.25">
      <c r="A75" s="6" t="s">
        <v>271</v>
      </c>
      <c r="B75" s="13">
        <v>28434</v>
      </c>
      <c r="C75" s="13">
        <v>1962</v>
      </c>
      <c r="D75" s="13">
        <v>5877</v>
      </c>
      <c r="E75" s="13">
        <v>6561</v>
      </c>
      <c r="F75" s="13">
        <v>39</v>
      </c>
      <c r="G75" s="13">
        <v>20</v>
      </c>
      <c r="H75" s="13">
        <v>1114</v>
      </c>
      <c r="I75" s="13">
        <v>807</v>
      </c>
      <c r="J75" s="13">
        <v>51</v>
      </c>
      <c r="K75" s="13">
        <v>114</v>
      </c>
      <c r="L75" s="13">
        <v>113</v>
      </c>
      <c r="M75" s="13">
        <v>1704</v>
      </c>
      <c r="N75" s="13">
        <v>46796</v>
      </c>
    </row>
    <row r="76" spans="1:14" ht="11.25">
      <c r="A76" s="6" t="s">
        <v>272</v>
      </c>
      <c r="B76" s="13">
        <v>22844</v>
      </c>
      <c r="C76" s="13">
        <v>1574</v>
      </c>
      <c r="D76" s="13">
        <v>6657</v>
      </c>
      <c r="E76" s="13">
        <v>4252</v>
      </c>
      <c r="F76" s="13">
        <v>27</v>
      </c>
      <c r="G76" s="13">
        <v>30</v>
      </c>
      <c r="H76" s="13">
        <v>1272</v>
      </c>
      <c r="I76" s="13">
        <v>1087</v>
      </c>
      <c r="J76" s="13">
        <v>80</v>
      </c>
      <c r="K76" s="13">
        <v>99</v>
      </c>
      <c r="L76" s="13">
        <v>105</v>
      </c>
      <c r="M76" s="13">
        <v>1630</v>
      </c>
      <c r="N76" s="13">
        <v>39657</v>
      </c>
    </row>
    <row r="77" spans="1:14" ht="11.25">
      <c r="A77" s="6" t="s">
        <v>273</v>
      </c>
      <c r="B77" s="13">
        <v>11952</v>
      </c>
      <c r="C77" s="13">
        <v>882</v>
      </c>
      <c r="D77" s="13">
        <v>4674</v>
      </c>
      <c r="E77" s="13">
        <v>1933</v>
      </c>
      <c r="F77" s="13">
        <v>20</v>
      </c>
      <c r="G77" s="13">
        <v>20</v>
      </c>
      <c r="H77" s="13">
        <v>925</v>
      </c>
      <c r="I77" s="13">
        <v>877</v>
      </c>
      <c r="J77" s="13">
        <v>56</v>
      </c>
      <c r="K77" s="13">
        <v>54</v>
      </c>
      <c r="L77" s="13">
        <v>37</v>
      </c>
      <c r="M77" s="13">
        <v>1026</v>
      </c>
      <c r="N77" s="13">
        <v>22456</v>
      </c>
    </row>
    <row r="78" spans="1:14" ht="11.25">
      <c r="A78" s="369" t="s">
        <v>274</v>
      </c>
      <c r="B78" s="370">
        <v>8127</v>
      </c>
      <c r="C78" s="370">
        <v>491</v>
      </c>
      <c r="D78" s="370">
        <v>4276</v>
      </c>
      <c r="E78" s="370">
        <v>1074</v>
      </c>
      <c r="F78" s="370">
        <v>13</v>
      </c>
      <c r="G78" s="370">
        <v>12</v>
      </c>
      <c r="H78" s="370">
        <v>952</v>
      </c>
      <c r="I78" s="370">
        <v>792</v>
      </c>
      <c r="J78" s="370">
        <v>94</v>
      </c>
      <c r="K78" s="370">
        <v>37</v>
      </c>
      <c r="L78" s="370">
        <v>24</v>
      </c>
      <c r="M78" s="370">
        <v>553</v>
      </c>
      <c r="N78" s="370">
        <v>16445</v>
      </c>
    </row>
    <row r="79" spans="1:14" s="15" customFormat="1" ht="11.25">
      <c r="A79" s="6" t="s">
        <v>275</v>
      </c>
      <c r="B79" s="18">
        <f aca="true" t="shared" si="4" ref="B79:N79">SUM(B70:B78)</f>
        <v>180617</v>
      </c>
      <c r="C79" s="18">
        <f t="shared" si="4"/>
        <v>8170</v>
      </c>
      <c r="D79" s="18">
        <f t="shared" si="4"/>
        <v>28579</v>
      </c>
      <c r="E79" s="18">
        <f t="shared" si="4"/>
        <v>42897</v>
      </c>
      <c r="F79" s="18">
        <f t="shared" si="4"/>
        <v>232</v>
      </c>
      <c r="G79" s="18">
        <f t="shared" si="4"/>
        <v>106</v>
      </c>
      <c r="H79" s="18">
        <f t="shared" si="4"/>
        <v>5658</v>
      </c>
      <c r="I79" s="18">
        <f t="shared" si="4"/>
        <v>4344</v>
      </c>
      <c r="J79" s="18">
        <f t="shared" si="4"/>
        <v>355</v>
      </c>
      <c r="K79" s="18">
        <f t="shared" si="4"/>
        <v>556</v>
      </c>
      <c r="L79" s="18">
        <f t="shared" si="4"/>
        <v>438</v>
      </c>
      <c r="M79" s="18">
        <f t="shared" si="4"/>
        <v>7252</v>
      </c>
      <c r="N79" s="18">
        <f t="shared" si="4"/>
        <v>279204</v>
      </c>
    </row>
    <row r="80" spans="1:14" ht="12" customHeight="1">
      <c r="A80" s="6" t="s">
        <v>276</v>
      </c>
      <c r="B80" s="261">
        <v>76.6</v>
      </c>
      <c r="C80" s="261">
        <v>81.2</v>
      </c>
      <c r="D80" s="261">
        <v>85</v>
      </c>
      <c r="E80" s="261">
        <v>75.4</v>
      </c>
      <c r="F80" s="261">
        <v>77.4</v>
      </c>
      <c r="G80" s="261">
        <v>85</v>
      </c>
      <c r="H80" s="261">
        <v>85.3</v>
      </c>
      <c r="I80" s="261">
        <v>87.2</v>
      </c>
      <c r="J80" s="261">
        <v>86.5</v>
      </c>
      <c r="K80" s="261">
        <v>81</v>
      </c>
      <c r="L80" s="261">
        <v>81.7</v>
      </c>
      <c r="M80" s="261">
        <v>83</v>
      </c>
      <c r="N80" s="261">
        <v>77.9</v>
      </c>
    </row>
    <row r="81" ht="5.25" customHeight="1"/>
    <row r="82" spans="1:14" ht="13.5" customHeight="1">
      <c r="A82" s="873" t="s">
        <v>284</v>
      </c>
      <c r="B82" s="873"/>
      <c r="C82" s="873"/>
      <c r="D82" s="873"/>
      <c r="E82" s="873"/>
      <c r="F82" s="873"/>
      <c r="G82" s="873"/>
      <c r="H82" s="873"/>
      <c r="I82" s="873"/>
      <c r="J82" s="873"/>
      <c r="K82" s="873"/>
      <c r="L82" s="873"/>
      <c r="M82" s="873"/>
      <c r="N82" s="873"/>
    </row>
    <row r="83" ht="4.5" customHeight="1"/>
    <row r="84" spans="1:14" s="28" customFormat="1" ht="12" customHeight="1">
      <c r="A84" s="874" t="s">
        <v>254</v>
      </c>
      <c r="B84" s="874" t="s">
        <v>255</v>
      </c>
      <c r="C84" s="876" t="s">
        <v>256</v>
      </c>
      <c r="D84" s="824" t="s">
        <v>443</v>
      </c>
      <c r="E84" s="874" t="s">
        <v>125</v>
      </c>
      <c r="F84" s="874" t="s">
        <v>257</v>
      </c>
      <c r="G84" s="874" t="s">
        <v>258</v>
      </c>
      <c r="H84" s="824" t="s">
        <v>259</v>
      </c>
      <c r="I84" s="824" t="s">
        <v>260</v>
      </c>
      <c r="J84" s="874" t="s">
        <v>261</v>
      </c>
      <c r="K84" s="874" t="s">
        <v>262</v>
      </c>
      <c r="L84" s="824" t="s">
        <v>263</v>
      </c>
      <c r="M84" s="874" t="s">
        <v>264</v>
      </c>
      <c r="N84" s="874" t="s">
        <v>17</v>
      </c>
    </row>
    <row r="85" spans="1:14" s="28" customFormat="1" ht="27" customHeight="1">
      <c r="A85" s="875"/>
      <c r="B85" s="875"/>
      <c r="C85" s="877" t="s">
        <v>265</v>
      </c>
      <c r="D85" s="878"/>
      <c r="E85" s="875"/>
      <c r="F85" s="875"/>
      <c r="G85" s="875"/>
      <c r="H85" s="878"/>
      <c r="I85" s="878"/>
      <c r="J85" s="875"/>
      <c r="K85" s="875"/>
      <c r="L85" s="878"/>
      <c r="M85" s="875"/>
      <c r="N85" s="875"/>
    </row>
    <row r="86" spans="1:14" ht="11.25">
      <c r="A86" s="6" t="s">
        <v>266</v>
      </c>
      <c r="B86" s="13">
        <v>0</v>
      </c>
      <c r="C86" s="13">
        <v>0</v>
      </c>
      <c r="D86" s="13">
        <v>0</v>
      </c>
      <c r="E86" s="13">
        <v>0</v>
      </c>
      <c r="F86" s="13">
        <v>0</v>
      </c>
      <c r="G86" s="13">
        <v>0</v>
      </c>
      <c r="H86" s="13">
        <v>0</v>
      </c>
      <c r="I86" s="13">
        <v>289</v>
      </c>
      <c r="J86" s="13">
        <v>0</v>
      </c>
      <c r="K86" s="13">
        <v>0</v>
      </c>
      <c r="L86" s="13">
        <v>2</v>
      </c>
      <c r="M86" s="13">
        <v>0</v>
      </c>
      <c r="N86" s="13">
        <v>291</v>
      </c>
    </row>
    <row r="87" spans="1:14" ht="11.25">
      <c r="A87" s="6" t="s">
        <v>267</v>
      </c>
      <c r="B87" s="13">
        <v>17619</v>
      </c>
      <c r="C87" s="13">
        <v>740</v>
      </c>
      <c r="D87" s="13">
        <v>794</v>
      </c>
      <c r="E87" s="13">
        <v>3469</v>
      </c>
      <c r="F87" s="13">
        <v>30</v>
      </c>
      <c r="G87" s="13">
        <v>0</v>
      </c>
      <c r="H87" s="13">
        <v>127</v>
      </c>
      <c r="I87" s="13">
        <v>66</v>
      </c>
      <c r="J87" s="13">
        <v>28</v>
      </c>
      <c r="K87" s="13">
        <v>11</v>
      </c>
      <c r="L87" s="13">
        <v>22</v>
      </c>
      <c r="M87" s="13">
        <v>2</v>
      </c>
      <c r="N87" s="13">
        <v>22908</v>
      </c>
    </row>
    <row r="88" spans="1:14" ht="11.25">
      <c r="A88" s="6" t="s">
        <v>268</v>
      </c>
      <c r="B88" s="13">
        <v>15244</v>
      </c>
      <c r="C88" s="13">
        <v>859</v>
      </c>
      <c r="D88" s="13">
        <v>958</v>
      </c>
      <c r="E88" s="13">
        <v>3243</v>
      </c>
      <c r="F88" s="13">
        <v>18</v>
      </c>
      <c r="G88" s="13">
        <v>1</v>
      </c>
      <c r="H88" s="13">
        <v>172</v>
      </c>
      <c r="I88" s="13">
        <v>77</v>
      </c>
      <c r="J88" s="13">
        <v>10</v>
      </c>
      <c r="K88" s="13">
        <v>36</v>
      </c>
      <c r="L88" s="13">
        <v>104</v>
      </c>
      <c r="M88" s="13">
        <v>112</v>
      </c>
      <c r="N88" s="13">
        <v>20834</v>
      </c>
    </row>
    <row r="89" spans="1:14" ht="11.25">
      <c r="A89" s="6" t="s">
        <v>269</v>
      </c>
      <c r="B89" s="13">
        <v>12910</v>
      </c>
      <c r="C89" s="13">
        <v>1044</v>
      </c>
      <c r="D89" s="13">
        <v>1783</v>
      </c>
      <c r="E89" s="13">
        <v>3078</v>
      </c>
      <c r="F89" s="13">
        <v>13</v>
      </c>
      <c r="G89" s="13">
        <v>3</v>
      </c>
      <c r="H89" s="13">
        <v>194</v>
      </c>
      <c r="I89" s="13">
        <v>129</v>
      </c>
      <c r="J89" s="13">
        <v>1</v>
      </c>
      <c r="K89" s="13">
        <v>31</v>
      </c>
      <c r="L89" s="13">
        <v>35</v>
      </c>
      <c r="M89" s="13">
        <v>169</v>
      </c>
      <c r="N89" s="13">
        <v>19390</v>
      </c>
    </row>
    <row r="90" spans="1:14" ht="11.25">
      <c r="A90" s="6" t="s">
        <v>270</v>
      </c>
      <c r="B90" s="13">
        <v>10558</v>
      </c>
      <c r="C90" s="13">
        <v>992</v>
      </c>
      <c r="D90" s="13">
        <v>2434</v>
      </c>
      <c r="E90" s="13">
        <v>2351</v>
      </c>
      <c r="F90" s="13">
        <v>1</v>
      </c>
      <c r="G90" s="13">
        <v>1</v>
      </c>
      <c r="H90" s="13">
        <v>228</v>
      </c>
      <c r="I90" s="13">
        <v>152</v>
      </c>
      <c r="J90" s="13">
        <v>5</v>
      </c>
      <c r="K90" s="13">
        <v>37</v>
      </c>
      <c r="L90" s="13">
        <v>28</v>
      </c>
      <c r="M90" s="13">
        <v>286</v>
      </c>
      <c r="N90" s="13">
        <v>17073</v>
      </c>
    </row>
    <row r="91" spans="1:14" ht="11.25">
      <c r="A91" s="6" t="s">
        <v>271</v>
      </c>
      <c r="B91" s="13">
        <v>7680</v>
      </c>
      <c r="C91" s="13">
        <v>882</v>
      </c>
      <c r="D91" s="13">
        <v>2368</v>
      </c>
      <c r="E91" s="13">
        <v>1419</v>
      </c>
      <c r="F91" s="13">
        <v>2</v>
      </c>
      <c r="G91" s="13">
        <v>1</v>
      </c>
      <c r="H91" s="13">
        <v>189</v>
      </c>
      <c r="I91" s="13">
        <v>167</v>
      </c>
      <c r="J91" s="13">
        <v>1</v>
      </c>
      <c r="K91" s="13">
        <v>25</v>
      </c>
      <c r="L91" s="13">
        <v>27</v>
      </c>
      <c r="M91" s="13">
        <v>441</v>
      </c>
      <c r="N91" s="13">
        <v>13202</v>
      </c>
    </row>
    <row r="92" spans="1:14" ht="11.25">
      <c r="A92" s="6" t="s">
        <v>272</v>
      </c>
      <c r="B92" s="13">
        <v>3853</v>
      </c>
      <c r="C92" s="13">
        <v>569</v>
      </c>
      <c r="D92" s="13">
        <v>1120</v>
      </c>
      <c r="E92" s="13">
        <v>707</v>
      </c>
      <c r="F92" s="13">
        <v>2</v>
      </c>
      <c r="G92" s="13">
        <v>0</v>
      </c>
      <c r="H92" s="13">
        <v>170</v>
      </c>
      <c r="I92" s="13">
        <v>127</v>
      </c>
      <c r="J92" s="13">
        <v>3</v>
      </c>
      <c r="K92" s="13">
        <v>10</v>
      </c>
      <c r="L92" s="13">
        <v>7</v>
      </c>
      <c r="M92" s="13">
        <v>297</v>
      </c>
      <c r="N92" s="13">
        <v>6865</v>
      </c>
    </row>
    <row r="93" spans="1:14" ht="11.25">
      <c r="A93" s="6" t="s">
        <v>273</v>
      </c>
      <c r="B93" s="13">
        <v>1199</v>
      </c>
      <c r="C93" s="13">
        <v>174</v>
      </c>
      <c r="D93" s="13">
        <v>430</v>
      </c>
      <c r="E93" s="13">
        <v>255</v>
      </c>
      <c r="F93" s="13">
        <v>0</v>
      </c>
      <c r="G93" s="13">
        <v>0</v>
      </c>
      <c r="H93" s="13">
        <v>103</v>
      </c>
      <c r="I93" s="13">
        <v>75</v>
      </c>
      <c r="J93" s="13">
        <v>0</v>
      </c>
      <c r="K93" s="13">
        <v>5</v>
      </c>
      <c r="L93" s="13">
        <v>2</v>
      </c>
      <c r="M93" s="13">
        <v>119</v>
      </c>
      <c r="N93" s="13">
        <v>2362</v>
      </c>
    </row>
    <row r="94" spans="1:14" ht="11.25">
      <c r="A94" s="369" t="s">
        <v>274</v>
      </c>
      <c r="B94" s="370">
        <v>451</v>
      </c>
      <c r="C94" s="370">
        <v>75</v>
      </c>
      <c r="D94" s="370">
        <v>298</v>
      </c>
      <c r="E94" s="370">
        <v>79</v>
      </c>
      <c r="F94" s="370">
        <v>0</v>
      </c>
      <c r="G94" s="370">
        <v>0</v>
      </c>
      <c r="H94" s="370">
        <v>62</v>
      </c>
      <c r="I94" s="370">
        <v>67</v>
      </c>
      <c r="J94" s="370">
        <v>0</v>
      </c>
      <c r="K94" s="370">
        <v>7</v>
      </c>
      <c r="L94" s="370">
        <v>0</v>
      </c>
      <c r="M94" s="370">
        <v>37</v>
      </c>
      <c r="N94" s="370">
        <v>1076</v>
      </c>
    </row>
    <row r="95" spans="1:14" s="15" customFormat="1" ht="11.25">
      <c r="A95" s="6" t="s">
        <v>275</v>
      </c>
      <c r="B95" s="18">
        <f aca="true" t="shared" si="5" ref="B95:N95">SUM(B86:B94)</f>
        <v>69514</v>
      </c>
      <c r="C95" s="18">
        <f t="shared" si="5"/>
        <v>5335</v>
      </c>
      <c r="D95" s="18">
        <f t="shared" si="5"/>
        <v>10185</v>
      </c>
      <c r="E95" s="18">
        <f t="shared" si="5"/>
        <v>14601</v>
      </c>
      <c r="F95" s="18">
        <f t="shared" si="5"/>
        <v>66</v>
      </c>
      <c r="G95" s="18">
        <f t="shared" si="5"/>
        <v>6</v>
      </c>
      <c r="H95" s="18">
        <f t="shared" si="5"/>
        <v>1245</v>
      </c>
      <c r="I95" s="18">
        <f t="shared" si="5"/>
        <v>1149</v>
      </c>
      <c r="J95" s="18">
        <f t="shared" si="5"/>
        <v>48</v>
      </c>
      <c r="K95" s="18">
        <f t="shared" si="5"/>
        <v>162</v>
      </c>
      <c r="L95" s="18">
        <f t="shared" si="5"/>
        <v>227</v>
      </c>
      <c r="M95" s="18">
        <f t="shared" si="5"/>
        <v>1463</v>
      </c>
      <c r="N95" s="18">
        <f t="shared" si="5"/>
        <v>104001</v>
      </c>
    </row>
    <row r="96" spans="1:14" ht="11.25">
      <c r="A96" s="6" t="s">
        <v>276</v>
      </c>
      <c r="B96" s="261">
        <v>71.4</v>
      </c>
      <c r="C96" s="261">
        <v>74.9</v>
      </c>
      <c r="D96" s="261">
        <v>77.5</v>
      </c>
      <c r="E96" s="261">
        <v>71.4</v>
      </c>
      <c r="F96" s="261">
        <v>66.4</v>
      </c>
      <c r="G96" s="261">
        <v>74.2</v>
      </c>
      <c r="H96" s="261">
        <v>77.7</v>
      </c>
      <c r="I96" s="261">
        <v>79.6</v>
      </c>
      <c r="J96" s="261">
        <v>67</v>
      </c>
      <c r="K96" s="261">
        <v>75.5</v>
      </c>
      <c r="L96" s="261">
        <v>71.4</v>
      </c>
      <c r="M96" s="261">
        <v>80.9</v>
      </c>
      <c r="N96" s="261">
        <v>72.5</v>
      </c>
    </row>
    <row r="97" spans="1:20" s="211" customFormat="1" ht="6" customHeight="1">
      <c r="A97" s="6"/>
      <c r="B97" s="6"/>
      <c r="C97" s="6"/>
      <c r="D97" s="6"/>
      <c r="E97" s="6"/>
      <c r="F97" s="6"/>
      <c r="G97" s="6"/>
      <c r="H97" s="6"/>
      <c r="I97" s="6"/>
      <c r="J97" s="6"/>
      <c r="K97" s="6"/>
      <c r="L97" s="6"/>
      <c r="M97" s="6"/>
      <c r="N97" s="6"/>
      <c r="O97" s="5"/>
      <c r="P97" s="5"/>
      <c r="Q97" s="5"/>
      <c r="R97" s="5"/>
      <c r="S97" s="5"/>
      <c r="T97" s="200"/>
    </row>
    <row r="98" spans="1:11" ht="11.25">
      <c r="A98" s="844" t="s">
        <v>512</v>
      </c>
      <c r="B98" s="844"/>
      <c r="C98" s="844"/>
      <c r="D98" s="844"/>
      <c r="E98" s="844"/>
      <c r="F98" s="844"/>
      <c r="G98" s="844"/>
      <c r="H98" s="844"/>
      <c r="I98" s="844"/>
      <c r="J98" s="844"/>
      <c r="K98" s="844"/>
    </row>
  </sheetData>
  <sheetProtection/>
  <mergeCells count="92">
    <mergeCell ref="M84:M85"/>
    <mergeCell ref="N84:N85"/>
    <mergeCell ref="I84:I85"/>
    <mergeCell ref="J84:J85"/>
    <mergeCell ref="K84:K85"/>
    <mergeCell ref="L84:L85"/>
    <mergeCell ref="H84:H85"/>
    <mergeCell ref="A84:A85"/>
    <mergeCell ref="B84:B85"/>
    <mergeCell ref="C84:C85"/>
    <mergeCell ref="D84:D85"/>
    <mergeCell ref="A98:K98"/>
    <mergeCell ref="E84:E85"/>
    <mergeCell ref="F84:F85"/>
    <mergeCell ref="G84:G85"/>
    <mergeCell ref="L68:L69"/>
    <mergeCell ref="M68:M69"/>
    <mergeCell ref="N68:N69"/>
    <mergeCell ref="A82:N82"/>
    <mergeCell ref="H68:H69"/>
    <mergeCell ref="I68:I69"/>
    <mergeCell ref="J68:J69"/>
    <mergeCell ref="K68:K69"/>
    <mergeCell ref="M52:M53"/>
    <mergeCell ref="N52:N53"/>
    <mergeCell ref="A66:N66"/>
    <mergeCell ref="A68:A69"/>
    <mergeCell ref="B68:B69"/>
    <mergeCell ref="C68:C69"/>
    <mergeCell ref="D68:D69"/>
    <mergeCell ref="E68:E69"/>
    <mergeCell ref="F68:F69"/>
    <mergeCell ref="G68:G69"/>
    <mergeCell ref="G52:G53"/>
    <mergeCell ref="H52:H53"/>
    <mergeCell ref="I52:I53"/>
    <mergeCell ref="J52:J53"/>
    <mergeCell ref="K52:K53"/>
    <mergeCell ref="L52:L53"/>
    <mergeCell ref="A52:A53"/>
    <mergeCell ref="B52:B53"/>
    <mergeCell ref="C52:C53"/>
    <mergeCell ref="D52:D53"/>
    <mergeCell ref="E52:E53"/>
    <mergeCell ref="F52:F53"/>
    <mergeCell ref="N36:N37"/>
    <mergeCell ref="A50:N50"/>
    <mergeCell ref="I36:I37"/>
    <mergeCell ref="J36:J37"/>
    <mergeCell ref="K36:K37"/>
    <mergeCell ref="L36:L37"/>
    <mergeCell ref="E36:E37"/>
    <mergeCell ref="F36:F37"/>
    <mergeCell ref="G36:G37"/>
    <mergeCell ref="H36:H37"/>
    <mergeCell ref="A36:A37"/>
    <mergeCell ref="B36:B37"/>
    <mergeCell ref="C36:C37"/>
    <mergeCell ref="D36:D37"/>
    <mergeCell ref="M36:M37"/>
    <mergeCell ref="N20:N21"/>
    <mergeCell ref="A34:N34"/>
    <mergeCell ref="H20:H21"/>
    <mergeCell ref="I20:I21"/>
    <mergeCell ref="J20:J21"/>
    <mergeCell ref="K20:K21"/>
    <mergeCell ref="E20:E21"/>
    <mergeCell ref="F20:F21"/>
    <mergeCell ref="G20:G21"/>
    <mergeCell ref="L20:L21"/>
    <mergeCell ref="A20:A21"/>
    <mergeCell ref="B20:B21"/>
    <mergeCell ref="C20:C21"/>
    <mergeCell ref="D20:D21"/>
    <mergeCell ref="M20:M21"/>
    <mergeCell ref="M4:M5"/>
    <mergeCell ref="N4:N5"/>
    <mergeCell ref="A18:N18"/>
    <mergeCell ref="H4:H5"/>
    <mergeCell ref="I4:I5"/>
    <mergeCell ref="J4:J5"/>
    <mergeCell ref="K4:K5"/>
    <mergeCell ref="A1:N1"/>
    <mergeCell ref="A3:N3"/>
    <mergeCell ref="A4:A5"/>
    <mergeCell ref="B4:B5"/>
    <mergeCell ref="C4:C5"/>
    <mergeCell ref="D4:D5"/>
    <mergeCell ref="E4:E5"/>
    <mergeCell ref="F4:F5"/>
    <mergeCell ref="G4:G5"/>
    <mergeCell ref="L4:L5"/>
  </mergeCells>
  <printOptions/>
  <pageMargins left="0.787401575" right="0.787401575" top="0.984251969" bottom="0.984251969" header="0.4921259845" footer="0.4921259845"/>
  <pageSetup horizontalDpi="600" verticalDpi="600" orientation="landscape" paperSize="9" scale="79" r:id="rId1"/>
  <rowBreaks count="1" manualBreakCount="1">
    <brk id="48" max="255" man="1"/>
  </rowBreaks>
</worksheet>
</file>

<file path=xl/worksheets/sheet21.xml><?xml version="1.0" encoding="utf-8"?>
<worksheet xmlns="http://schemas.openxmlformats.org/spreadsheetml/2006/main" xmlns:r="http://schemas.openxmlformats.org/officeDocument/2006/relationships">
  <dimension ref="A1:T260"/>
  <sheetViews>
    <sheetView zoomScalePageLayoutView="0" workbookViewId="0" topLeftCell="A1">
      <selection activeCell="A1" sqref="A1:N1"/>
    </sheetView>
  </sheetViews>
  <sheetFormatPr defaultColWidth="10.5" defaultRowHeight="12.75"/>
  <cols>
    <col min="1" max="1" width="31.16015625" style="13" bestFit="1" customWidth="1"/>
    <col min="2" max="3" width="10.66015625" style="13" customWidth="1"/>
    <col min="4" max="4" width="12.5" style="13" customWidth="1"/>
    <col min="5" max="5" width="9.16015625" style="13" customWidth="1"/>
    <col min="6" max="6" width="9.83203125" style="13" customWidth="1"/>
    <col min="7" max="7" width="12.16015625" style="13" customWidth="1"/>
    <col min="8" max="8" width="14.83203125" style="13" customWidth="1"/>
    <col min="9" max="9" width="13.66015625" style="13" customWidth="1"/>
    <col min="10" max="10" width="8.5" style="13" customWidth="1"/>
    <col min="11" max="11" width="9.5" style="13" customWidth="1"/>
    <col min="12" max="12" width="11.33203125" style="13" customWidth="1"/>
    <col min="13" max="13" width="12.33203125" style="13" customWidth="1"/>
    <col min="14" max="14" width="10.5" style="13" customWidth="1"/>
    <col min="15" max="16" width="8.5" style="13" bestFit="1" customWidth="1"/>
    <col min="17" max="17" width="2.83203125" style="13" bestFit="1" customWidth="1"/>
    <col min="18" max="16384" width="10.5" style="13" customWidth="1"/>
  </cols>
  <sheetData>
    <row r="1" spans="1:14" s="579" customFormat="1" ht="11.25">
      <c r="A1" s="883" t="s">
        <v>488</v>
      </c>
      <c r="B1" s="883"/>
      <c r="C1" s="883"/>
      <c r="D1" s="883"/>
      <c r="E1" s="883"/>
      <c r="F1" s="883"/>
      <c r="G1" s="883"/>
      <c r="H1" s="883"/>
      <c r="I1" s="883"/>
      <c r="J1" s="883"/>
      <c r="K1" s="883"/>
      <c r="L1" s="883"/>
      <c r="M1" s="883"/>
      <c r="N1" s="883"/>
    </row>
    <row r="2" spans="1:20" s="26" customFormat="1" ht="11.25">
      <c r="A2" s="822"/>
      <c r="B2" s="823"/>
      <c r="C2" s="823"/>
      <c r="D2" s="823"/>
      <c r="E2" s="823"/>
      <c r="F2" s="823"/>
      <c r="G2" s="823"/>
      <c r="H2" s="823"/>
      <c r="I2" s="823"/>
      <c r="J2" s="823"/>
      <c r="K2" s="823"/>
      <c r="L2" s="823"/>
      <c r="M2" s="823"/>
      <c r="N2" s="823"/>
      <c r="O2" s="823"/>
      <c r="P2" s="823"/>
      <c r="Q2" s="823"/>
      <c r="R2" s="823"/>
      <c r="S2" s="823"/>
      <c r="T2" s="823"/>
    </row>
    <row r="3" spans="1:14" ht="11.25">
      <c r="A3" s="884" t="s">
        <v>513</v>
      </c>
      <c r="B3" s="884"/>
      <c r="C3" s="884"/>
      <c r="D3" s="884"/>
      <c r="E3" s="884"/>
      <c r="F3" s="884"/>
      <c r="G3" s="884"/>
      <c r="H3" s="884"/>
      <c r="I3" s="884"/>
      <c r="J3" s="884"/>
      <c r="K3" s="884"/>
      <c r="L3" s="884"/>
      <c r="M3" s="884"/>
      <c r="N3" s="884"/>
    </row>
    <row r="4" spans="9:14" ht="11.25">
      <c r="I4" s="29"/>
      <c r="N4" s="578"/>
    </row>
    <row r="5" spans="2:14" ht="14.25" customHeight="1">
      <c r="B5" s="874" t="s">
        <v>255</v>
      </c>
      <c r="C5" s="876" t="s">
        <v>256</v>
      </c>
      <c r="D5" s="824" t="s">
        <v>443</v>
      </c>
      <c r="E5" s="874" t="s">
        <v>125</v>
      </c>
      <c r="F5" s="874" t="s">
        <v>257</v>
      </c>
      <c r="G5" s="874" t="s">
        <v>258</v>
      </c>
      <c r="H5" s="824" t="s">
        <v>285</v>
      </c>
      <c r="I5" s="874" t="s">
        <v>286</v>
      </c>
      <c r="J5" s="874" t="s">
        <v>261</v>
      </c>
      <c r="K5" s="874" t="s">
        <v>262</v>
      </c>
      <c r="L5" s="824" t="s">
        <v>263</v>
      </c>
      <c r="M5" s="874" t="s">
        <v>264</v>
      </c>
      <c r="N5" s="874" t="s">
        <v>17</v>
      </c>
    </row>
    <row r="6" spans="2:14" ht="14.25" customHeight="1">
      <c r="B6" s="875"/>
      <c r="C6" s="877" t="s">
        <v>265</v>
      </c>
      <c r="D6" s="878"/>
      <c r="E6" s="875"/>
      <c r="F6" s="875"/>
      <c r="G6" s="875"/>
      <c r="H6" s="878"/>
      <c r="I6" s="875"/>
      <c r="J6" s="875"/>
      <c r="K6" s="875"/>
      <c r="L6" s="878"/>
      <c r="M6" s="875"/>
      <c r="N6" s="875"/>
    </row>
    <row r="7" spans="1:14" ht="11.25">
      <c r="A7" s="13" t="s">
        <v>287</v>
      </c>
      <c r="B7" s="13">
        <v>0</v>
      </c>
      <c r="C7" s="13">
        <v>0</v>
      </c>
      <c r="D7" s="13">
        <v>0</v>
      </c>
      <c r="E7" s="13">
        <v>7</v>
      </c>
      <c r="F7" s="13">
        <v>0</v>
      </c>
      <c r="G7" s="13">
        <v>0</v>
      </c>
      <c r="H7" s="13">
        <v>2</v>
      </c>
      <c r="I7" s="13">
        <v>0</v>
      </c>
      <c r="J7" s="13">
        <v>0</v>
      </c>
      <c r="K7" s="13">
        <v>0</v>
      </c>
      <c r="L7" s="13">
        <v>10</v>
      </c>
      <c r="M7" s="13">
        <v>1</v>
      </c>
      <c r="N7" s="13">
        <v>20</v>
      </c>
    </row>
    <row r="8" spans="1:14" ht="11.25">
      <c r="A8" s="13" t="s">
        <v>288</v>
      </c>
      <c r="B8" s="13">
        <v>893</v>
      </c>
      <c r="C8" s="13">
        <v>9</v>
      </c>
      <c r="D8" s="13">
        <v>18</v>
      </c>
      <c r="E8" s="13">
        <v>7497</v>
      </c>
      <c r="F8" s="13">
        <v>19</v>
      </c>
      <c r="G8" s="13">
        <v>4</v>
      </c>
      <c r="H8" s="13">
        <v>211</v>
      </c>
      <c r="I8" s="13">
        <v>173</v>
      </c>
      <c r="J8" s="13">
        <v>0</v>
      </c>
      <c r="K8" s="13">
        <v>611</v>
      </c>
      <c r="L8" s="13">
        <v>1</v>
      </c>
      <c r="M8" s="13">
        <v>122</v>
      </c>
      <c r="N8" s="13">
        <v>9558</v>
      </c>
    </row>
    <row r="9" spans="1:14" ht="11.25">
      <c r="A9" s="370" t="s">
        <v>289</v>
      </c>
      <c r="B9" s="370">
        <v>12485</v>
      </c>
      <c r="C9" s="370">
        <v>2677</v>
      </c>
      <c r="D9" s="370">
        <v>22</v>
      </c>
      <c r="E9" s="370">
        <v>0</v>
      </c>
      <c r="F9" s="370">
        <v>0</v>
      </c>
      <c r="G9" s="370">
        <v>0</v>
      </c>
      <c r="H9" s="370">
        <v>8</v>
      </c>
      <c r="I9" s="370">
        <v>5</v>
      </c>
      <c r="J9" s="370">
        <v>1</v>
      </c>
      <c r="K9" s="370">
        <v>1</v>
      </c>
      <c r="L9" s="370">
        <v>0</v>
      </c>
      <c r="M9" s="370">
        <v>1</v>
      </c>
      <c r="N9" s="370">
        <v>15200</v>
      </c>
    </row>
    <row r="10" spans="1:14" ht="11.25">
      <c r="A10" s="13" t="s">
        <v>161</v>
      </c>
      <c r="B10" s="13">
        <f aca="true" t="shared" si="0" ref="B10:N10">SUM(B7:B9)</f>
        <v>13378</v>
      </c>
      <c r="C10" s="13">
        <f t="shared" si="0"/>
        <v>2686</v>
      </c>
      <c r="D10" s="13">
        <f t="shared" si="0"/>
        <v>40</v>
      </c>
      <c r="E10" s="13">
        <f t="shared" si="0"/>
        <v>7504</v>
      </c>
      <c r="F10" s="13">
        <f t="shared" si="0"/>
        <v>19</v>
      </c>
      <c r="G10" s="13">
        <f t="shared" si="0"/>
        <v>4</v>
      </c>
      <c r="H10" s="13">
        <f t="shared" si="0"/>
        <v>221</v>
      </c>
      <c r="I10" s="13">
        <f t="shared" si="0"/>
        <v>178</v>
      </c>
      <c r="J10" s="13">
        <f t="shared" si="0"/>
        <v>1</v>
      </c>
      <c r="K10" s="13">
        <f t="shared" si="0"/>
        <v>612</v>
      </c>
      <c r="L10" s="13">
        <f t="shared" si="0"/>
        <v>11</v>
      </c>
      <c r="M10" s="13">
        <f t="shared" si="0"/>
        <v>124</v>
      </c>
      <c r="N10" s="13">
        <f t="shared" si="0"/>
        <v>24778</v>
      </c>
    </row>
    <row r="14" spans="2:14" ht="14.25" customHeight="1">
      <c r="B14" s="874" t="s">
        <v>255</v>
      </c>
      <c r="C14" s="876" t="s">
        <v>256</v>
      </c>
      <c r="D14" s="824" t="s">
        <v>443</v>
      </c>
      <c r="E14" s="874" t="s">
        <v>125</v>
      </c>
      <c r="F14" s="874" t="s">
        <v>257</v>
      </c>
      <c r="G14" s="874" t="s">
        <v>258</v>
      </c>
      <c r="H14" s="824" t="s">
        <v>285</v>
      </c>
      <c r="I14" s="874" t="s">
        <v>286</v>
      </c>
      <c r="J14" s="874" t="s">
        <v>261</v>
      </c>
      <c r="K14" s="874" t="s">
        <v>262</v>
      </c>
      <c r="L14" s="824" t="s">
        <v>263</v>
      </c>
      <c r="M14" s="874" t="s">
        <v>264</v>
      </c>
      <c r="N14" s="874" t="s">
        <v>17</v>
      </c>
    </row>
    <row r="15" spans="2:14" ht="14.25" customHeight="1">
      <c r="B15" s="875"/>
      <c r="C15" s="877" t="s">
        <v>265</v>
      </c>
      <c r="D15" s="878"/>
      <c r="E15" s="875"/>
      <c r="F15" s="875"/>
      <c r="G15" s="875"/>
      <c r="H15" s="878"/>
      <c r="I15" s="875"/>
      <c r="J15" s="875"/>
      <c r="K15" s="875"/>
      <c r="L15" s="878"/>
      <c r="M15" s="875"/>
      <c r="N15" s="875"/>
    </row>
    <row r="16" spans="1:14" ht="11.25">
      <c r="A16" s="13" t="s">
        <v>290</v>
      </c>
      <c r="B16" s="13">
        <v>15725</v>
      </c>
      <c r="C16" s="13">
        <v>34</v>
      </c>
      <c r="D16" s="13">
        <v>16</v>
      </c>
      <c r="E16" s="13">
        <v>3571</v>
      </c>
      <c r="F16" s="13">
        <v>7</v>
      </c>
      <c r="G16" s="13">
        <v>2</v>
      </c>
      <c r="H16" s="13">
        <v>339</v>
      </c>
      <c r="I16" s="13">
        <v>127</v>
      </c>
      <c r="J16" s="13">
        <v>2</v>
      </c>
      <c r="K16" s="13">
        <v>5</v>
      </c>
      <c r="L16" s="13">
        <v>4</v>
      </c>
      <c r="M16" s="13">
        <v>350</v>
      </c>
      <c r="N16" s="13">
        <v>20182</v>
      </c>
    </row>
    <row r="17" spans="1:14" ht="11.25">
      <c r="A17" s="13" t="s">
        <v>291</v>
      </c>
      <c r="B17" s="13">
        <v>3478</v>
      </c>
      <c r="C17" s="13">
        <v>107</v>
      </c>
      <c r="D17" s="13">
        <v>39</v>
      </c>
      <c r="E17" s="13">
        <v>1446</v>
      </c>
      <c r="F17" s="13">
        <v>3</v>
      </c>
      <c r="G17" s="13">
        <v>2</v>
      </c>
      <c r="H17" s="13">
        <v>90</v>
      </c>
      <c r="I17" s="13">
        <v>34</v>
      </c>
      <c r="J17" s="13">
        <v>10</v>
      </c>
      <c r="K17" s="13">
        <v>0</v>
      </c>
      <c r="L17" s="13">
        <v>3</v>
      </c>
      <c r="M17" s="13">
        <v>74</v>
      </c>
      <c r="N17" s="13">
        <v>5286</v>
      </c>
    </row>
    <row r="18" spans="1:14" ht="11.25">
      <c r="A18" s="13" t="s">
        <v>292</v>
      </c>
      <c r="B18" s="13">
        <v>3124</v>
      </c>
      <c r="C18" s="13">
        <v>54</v>
      </c>
      <c r="D18" s="13">
        <v>35</v>
      </c>
      <c r="E18" s="13">
        <v>1160</v>
      </c>
      <c r="F18" s="13">
        <v>1</v>
      </c>
      <c r="G18" s="13">
        <v>1</v>
      </c>
      <c r="H18" s="13">
        <v>80</v>
      </c>
      <c r="I18" s="13">
        <v>26</v>
      </c>
      <c r="J18" s="13">
        <v>5</v>
      </c>
      <c r="K18" s="13">
        <v>1</v>
      </c>
      <c r="L18" s="13">
        <v>2</v>
      </c>
      <c r="M18" s="13">
        <v>43</v>
      </c>
      <c r="N18" s="13">
        <v>4532</v>
      </c>
    </row>
    <row r="19" spans="1:14" ht="11.25">
      <c r="A19" s="13" t="s">
        <v>293</v>
      </c>
      <c r="B19" s="13">
        <v>3342</v>
      </c>
      <c r="C19" s="13">
        <v>46</v>
      </c>
      <c r="D19" s="13">
        <v>18</v>
      </c>
      <c r="E19" s="13">
        <v>1354</v>
      </c>
      <c r="F19" s="13">
        <v>4</v>
      </c>
      <c r="G19" s="13">
        <v>0</v>
      </c>
      <c r="H19" s="13">
        <v>106</v>
      </c>
      <c r="I19" s="13">
        <v>22</v>
      </c>
      <c r="J19" s="13">
        <v>6</v>
      </c>
      <c r="K19" s="13">
        <v>1</v>
      </c>
      <c r="L19" s="13">
        <v>1</v>
      </c>
      <c r="M19" s="13">
        <v>131</v>
      </c>
      <c r="N19" s="13">
        <v>5031</v>
      </c>
    </row>
    <row r="20" spans="1:14" ht="11.25">
      <c r="A20" s="13" t="s">
        <v>294</v>
      </c>
      <c r="B20" s="13">
        <v>5651</v>
      </c>
      <c r="C20" s="13">
        <v>26</v>
      </c>
      <c r="D20" s="13">
        <v>21</v>
      </c>
      <c r="E20" s="13">
        <v>1819</v>
      </c>
      <c r="F20" s="13">
        <v>6</v>
      </c>
      <c r="G20" s="13">
        <v>0</v>
      </c>
      <c r="H20" s="13">
        <v>101</v>
      </c>
      <c r="I20" s="13">
        <v>38</v>
      </c>
      <c r="J20" s="13">
        <v>3</v>
      </c>
      <c r="K20" s="13">
        <v>3</v>
      </c>
      <c r="L20" s="13">
        <v>2</v>
      </c>
      <c r="M20" s="13">
        <v>64</v>
      </c>
      <c r="N20" s="13">
        <v>7734</v>
      </c>
    </row>
    <row r="21" spans="1:14" ht="11.25">
      <c r="A21" s="13" t="s">
        <v>295</v>
      </c>
      <c r="B21" s="13">
        <v>8206</v>
      </c>
      <c r="C21" s="13">
        <v>42</v>
      </c>
      <c r="D21" s="13">
        <v>6</v>
      </c>
      <c r="E21" s="13">
        <v>2999</v>
      </c>
      <c r="F21" s="13">
        <v>9</v>
      </c>
      <c r="G21" s="13">
        <v>1</v>
      </c>
      <c r="H21" s="13">
        <v>134</v>
      </c>
      <c r="I21" s="13">
        <v>46</v>
      </c>
      <c r="J21" s="13">
        <v>1</v>
      </c>
      <c r="K21" s="13">
        <v>2</v>
      </c>
      <c r="L21" s="13">
        <v>4</v>
      </c>
      <c r="M21" s="13">
        <v>9</v>
      </c>
      <c r="N21" s="13">
        <v>11459</v>
      </c>
    </row>
    <row r="22" spans="1:14" ht="11.25">
      <c r="A22" s="13" t="s">
        <v>296</v>
      </c>
      <c r="B22" s="13">
        <v>5696</v>
      </c>
      <c r="C22" s="13">
        <v>21</v>
      </c>
      <c r="D22" s="13">
        <v>21</v>
      </c>
      <c r="E22" s="13">
        <v>1957</v>
      </c>
      <c r="F22" s="13">
        <v>5</v>
      </c>
      <c r="G22" s="13">
        <v>2</v>
      </c>
      <c r="H22" s="13">
        <v>122</v>
      </c>
      <c r="I22" s="13">
        <v>36</v>
      </c>
      <c r="J22" s="13">
        <v>6</v>
      </c>
      <c r="K22" s="13">
        <v>4</v>
      </c>
      <c r="L22" s="13">
        <v>2</v>
      </c>
      <c r="M22" s="13">
        <v>187</v>
      </c>
      <c r="N22" s="13">
        <v>8059</v>
      </c>
    </row>
    <row r="23" spans="1:14" ht="11.25">
      <c r="A23" s="370" t="s">
        <v>297</v>
      </c>
      <c r="B23" s="370">
        <v>3969</v>
      </c>
      <c r="C23" s="370">
        <v>44</v>
      </c>
      <c r="D23" s="370">
        <v>19</v>
      </c>
      <c r="E23" s="370">
        <v>2222</v>
      </c>
      <c r="F23" s="370">
        <v>7</v>
      </c>
      <c r="G23" s="370">
        <v>0</v>
      </c>
      <c r="H23" s="370">
        <v>87</v>
      </c>
      <c r="I23" s="370">
        <v>26</v>
      </c>
      <c r="J23" s="370">
        <v>2</v>
      </c>
      <c r="K23" s="370">
        <v>3</v>
      </c>
      <c r="L23" s="370">
        <v>8</v>
      </c>
      <c r="M23" s="370">
        <v>57</v>
      </c>
      <c r="N23" s="370">
        <v>6444</v>
      </c>
    </row>
    <row r="24" spans="1:14" ht="11.25">
      <c r="A24" s="13" t="s">
        <v>161</v>
      </c>
      <c r="B24" s="13">
        <f aca="true" t="shared" si="1" ref="B24:N24">SUM(B16:B23)</f>
        <v>49191</v>
      </c>
      <c r="C24" s="13">
        <f t="shared" si="1"/>
        <v>374</v>
      </c>
      <c r="D24" s="13">
        <f t="shared" si="1"/>
        <v>175</v>
      </c>
      <c r="E24" s="13">
        <f t="shared" si="1"/>
        <v>16528</v>
      </c>
      <c r="F24" s="13">
        <f t="shared" si="1"/>
        <v>42</v>
      </c>
      <c r="G24" s="13">
        <f t="shared" si="1"/>
        <v>8</v>
      </c>
      <c r="H24" s="13">
        <f t="shared" si="1"/>
        <v>1059</v>
      </c>
      <c r="I24" s="13">
        <f t="shared" si="1"/>
        <v>355</v>
      </c>
      <c r="J24" s="13">
        <f t="shared" si="1"/>
        <v>35</v>
      </c>
      <c r="K24" s="13">
        <f t="shared" si="1"/>
        <v>19</v>
      </c>
      <c r="L24" s="13">
        <f t="shared" si="1"/>
        <v>26</v>
      </c>
      <c r="M24" s="13">
        <f t="shared" si="1"/>
        <v>915</v>
      </c>
      <c r="N24" s="13">
        <f t="shared" si="1"/>
        <v>68727</v>
      </c>
    </row>
    <row r="26" spans="1:14" ht="11.25">
      <c r="A26" s="884" t="s">
        <v>298</v>
      </c>
      <c r="B26" s="884"/>
      <c r="C26" s="884"/>
      <c r="D26" s="884"/>
      <c r="E26" s="884"/>
      <c r="F26" s="884"/>
      <c r="G26" s="884"/>
      <c r="H26" s="884"/>
      <c r="I26" s="884"/>
      <c r="J26" s="884"/>
      <c r="K26" s="884"/>
      <c r="L26" s="884"/>
      <c r="M26" s="884"/>
      <c r="N26" s="884"/>
    </row>
    <row r="27" ht="11.25">
      <c r="N27" s="578"/>
    </row>
    <row r="28" spans="2:14" ht="14.25" customHeight="1">
      <c r="B28" s="874" t="s">
        <v>255</v>
      </c>
      <c r="C28" s="876" t="s">
        <v>256</v>
      </c>
      <c r="D28" s="824" t="s">
        <v>443</v>
      </c>
      <c r="E28" s="874" t="s">
        <v>125</v>
      </c>
      <c r="F28" s="874" t="s">
        <v>257</v>
      </c>
      <c r="G28" s="874" t="s">
        <v>258</v>
      </c>
      <c r="H28" s="824" t="s">
        <v>285</v>
      </c>
      <c r="I28" s="874" t="s">
        <v>286</v>
      </c>
      <c r="J28" s="874" t="s">
        <v>261</v>
      </c>
      <c r="K28" s="874" t="s">
        <v>262</v>
      </c>
      <c r="L28" s="824" t="s">
        <v>263</v>
      </c>
      <c r="M28" s="874" t="s">
        <v>264</v>
      </c>
      <c r="N28" s="874" t="s">
        <v>17</v>
      </c>
    </row>
    <row r="29" spans="2:14" ht="14.25" customHeight="1">
      <c r="B29" s="875"/>
      <c r="C29" s="877" t="s">
        <v>265</v>
      </c>
      <c r="D29" s="878"/>
      <c r="E29" s="875"/>
      <c r="F29" s="875"/>
      <c r="G29" s="875"/>
      <c r="H29" s="878"/>
      <c r="I29" s="875"/>
      <c r="J29" s="875"/>
      <c r="K29" s="875"/>
      <c r="L29" s="878"/>
      <c r="M29" s="875"/>
      <c r="N29" s="875"/>
    </row>
    <row r="30" spans="1:14" ht="11.25">
      <c r="A30" s="13" t="s">
        <v>299</v>
      </c>
      <c r="B30" s="13">
        <v>1359</v>
      </c>
      <c r="C30" s="13">
        <v>68</v>
      </c>
      <c r="D30" s="13">
        <v>80</v>
      </c>
      <c r="E30" s="13">
        <v>181</v>
      </c>
      <c r="F30" s="13">
        <v>1</v>
      </c>
      <c r="G30" s="13">
        <v>0</v>
      </c>
      <c r="H30" s="13">
        <v>33</v>
      </c>
      <c r="I30" s="13">
        <v>30</v>
      </c>
      <c r="J30" s="13">
        <v>8</v>
      </c>
      <c r="K30" s="13">
        <v>0</v>
      </c>
      <c r="L30" s="13">
        <v>1</v>
      </c>
      <c r="M30" s="13">
        <v>7</v>
      </c>
      <c r="N30" s="13">
        <v>1768</v>
      </c>
    </row>
    <row r="31" spans="1:14" ht="11.25">
      <c r="A31" s="13" t="s">
        <v>300</v>
      </c>
      <c r="B31" s="13">
        <v>1271</v>
      </c>
      <c r="C31" s="13">
        <v>57</v>
      </c>
      <c r="D31" s="13">
        <v>71</v>
      </c>
      <c r="E31" s="13">
        <v>310</v>
      </c>
      <c r="F31" s="13">
        <v>2</v>
      </c>
      <c r="G31" s="13">
        <v>0</v>
      </c>
      <c r="H31" s="13">
        <v>16</v>
      </c>
      <c r="I31" s="13">
        <v>19</v>
      </c>
      <c r="J31" s="13">
        <v>2</v>
      </c>
      <c r="K31" s="13">
        <v>0</v>
      </c>
      <c r="L31" s="13">
        <v>2</v>
      </c>
      <c r="M31" s="13">
        <v>66</v>
      </c>
      <c r="N31" s="13">
        <v>1816</v>
      </c>
    </row>
    <row r="32" spans="1:14" ht="11.25">
      <c r="A32" s="13" t="s">
        <v>301</v>
      </c>
      <c r="B32" s="13">
        <v>2157</v>
      </c>
      <c r="C32" s="13">
        <v>100</v>
      </c>
      <c r="D32" s="13">
        <v>69</v>
      </c>
      <c r="E32" s="13">
        <v>380</v>
      </c>
      <c r="F32" s="13">
        <v>1</v>
      </c>
      <c r="G32" s="13">
        <v>1</v>
      </c>
      <c r="H32" s="13">
        <v>67</v>
      </c>
      <c r="I32" s="13">
        <v>30</v>
      </c>
      <c r="J32" s="13">
        <v>9</v>
      </c>
      <c r="K32" s="13">
        <v>0</v>
      </c>
      <c r="L32" s="13">
        <v>0</v>
      </c>
      <c r="M32" s="13">
        <v>67</v>
      </c>
      <c r="N32" s="13">
        <v>2881</v>
      </c>
    </row>
    <row r="33" spans="1:14" ht="11.25">
      <c r="A33" s="370" t="s">
        <v>302</v>
      </c>
      <c r="B33" s="370">
        <v>907</v>
      </c>
      <c r="C33" s="370">
        <v>41</v>
      </c>
      <c r="D33" s="370">
        <v>157</v>
      </c>
      <c r="E33" s="370">
        <v>131</v>
      </c>
      <c r="F33" s="370">
        <v>1</v>
      </c>
      <c r="G33" s="370">
        <v>0</v>
      </c>
      <c r="H33" s="370">
        <v>20</v>
      </c>
      <c r="I33" s="370">
        <v>36</v>
      </c>
      <c r="J33" s="370">
        <v>6</v>
      </c>
      <c r="K33" s="370">
        <v>0</v>
      </c>
      <c r="L33" s="370">
        <v>0</v>
      </c>
      <c r="M33" s="370">
        <v>19</v>
      </c>
      <c r="N33" s="370">
        <v>1318</v>
      </c>
    </row>
    <row r="34" spans="1:14" ht="11.25">
      <c r="A34" s="13" t="s">
        <v>161</v>
      </c>
      <c r="B34" s="13">
        <f aca="true" t="shared" si="2" ref="B34:N34">SUM(B30:B33)</f>
        <v>5694</v>
      </c>
      <c r="C34" s="13">
        <f t="shared" si="2"/>
        <v>266</v>
      </c>
      <c r="D34" s="13">
        <f t="shared" si="2"/>
        <v>377</v>
      </c>
      <c r="E34" s="13">
        <f t="shared" si="2"/>
        <v>1002</v>
      </c>
      <c r="F34" s="13">
        <f t="shared" si="2"/>
        <v>5</v>
      </c>
      <c r="G34" s="13">
        <f t="shared" si="2"/>
        <v>1</v>
      </c>
      <c r="H34" s="13">
        <f t="shared" si="2"/>
        <v>136</v>
      </c>
      <c r="I34" s="13">
        <f t="shared" si="2"/>
        <v>115</v>
      </c>
      <c r="J34" s="13">
        <f t="shared" si="2"/>
        <v>25</v>
      </c>
      <c r="K34" s="13">
        <f t="shared" si="2"/>
        <v>0</v>
      </c>
      <c r="L34" s="13">
        <f t="shared" si="2"/>
        <v>3</v>
      </c>
      <c r="M34" s="13">
        <f t="shared" si="2"/>
        <v>159</v>
      </c>
      <c r="N34" s="13">
        <f t="shared" si="2"/>
        <v>7783</v>
      </c>
    </row>
    <row r="36" spans="1:14" ht="27" customHeight="1">
      <c r="A36" s="885" t="s">
        <v>526</v>
      </c>
      <c r="B36" s="886"/>
      <c r="C36" s="886"/>
      <c r="D36" s="886"/>
      <c r="E36" s="886"/>
      <c r="F36" s="886"/>
      <c r="G36" s="886"/>
      <c r="H36" s="886"/>
      <c r="I36" s="886"/>
      <c r="J36" s="886"/>
      <c r="K36" s="886"/>
      <c r="L36" s="886"/>
      <c r="M36" s="886"/>
      <c r="N36" s="886"/>
    </row>
    <row r="37" ht="11.25">
      <c r="A37" s="13" t="s">
        <v>303</v>
      </c>
    </row>
    <row r="39" spans="1:14" s="579" customFormat="1" ht="11.25">
      <c r="A39" s="883" t="s">
        <v>489</v>
      </c>
      <c r="B39" s="883"/>
      <c r="C39" s="883"/>
      <c r="D39" s="883"/>
      <c r="E39" s="883"/>
      <c r="F39" s="883"/>
      <c r="G39" s="883"/>
      <c r="H39" s="883"/>
      <c r="I39" s="883"/>
      <c r="J39" s="883"/>
      <c r="K39" s="883"/>
      <c r="L39" s="883"/>
      <c r="M39" s="883"/>
      <c r="N39" s="883"/>
    </row>
    <row r="40" spans="1:20" s="26" customFormat="1" ht="15.75" customHeight="1">
      <c r="A40" s="822"/>
      <c r="B40" s="823"/>
      <c r="C40" s="823"/>
      <c r="D40" s="823"/>
      <c r="E40" s="823"/>
      <c r="F40" s="823"/>
      <c r="G40" s="823"/>
      <c r="H40" s="823"/>
      <c r="I40" s="823"/>
      <c r="J40" s="823"/>
      <c r="K40" s="823"/>
      <c r="L40" s="823"/>
      <c r="M40" s="823"/>
      <c r="N40" s="823"/>
      <c r="O40" s="823"/>
      <c r="P40" s="823"/>
      <c r="Q40" s="823"/>
      <c r="R40" s="823"/>
      <c r="S40" s="823"/>
      <c r="T40" s="823"/>
    </row>
    <row r="41" spans="1:14" ht="11.25">
      <c r="A41" s="884" t="s">
        <v>304</v>
      </c>
      <c r="B41" s="884"/>
      <c r="C41" s="884"/>
      <c r="D41" s="884"/>
      <c r="E41" s="884"/>
      <c r="F41" s="884"/>
      <c r="G41" s="884"/>
      <c r="H41" s="884"/>
      <c r="I41" s="884"/>
      <c r="J41" s="884"/>
      <c r="K41" s="884"/>
      <c r="L41" s="884"/>
      <c r="M41" s="884"/>
      <c r="N41" s="884"/>
    </row>
    <row r="42" ht="11.25">
      <c r="N42" s="578"/>
    </row>
    <row r="43" spans="2:14" ht="14.25" customHeight="1">
      <c r="B43" s="874" t="s">
        <v>255</v>
      </c>
      <c r="C43" s="876" t="s">
        <v>256</v>
      </c>
      <c r="D43" s="824" t="s">
        <v>443</v>
      </c>
      <c r="E43" s="874" t="s">
        <v>125</v>
      </c>
      <c r="F43" s="874" t="s">
        <v>257</v>
      </c>
      <c r="G43" s="874" t="s">
        <v>258</v>
      </c>
      <c r="H43" s="824" t="s">
        <v>285</v>
      </c>
      <c r="I43" s="874" t="s">
        <v>286</v>
      </c>
      <c r="J43" s="874" t="s">
        <v>261</v>
      </c>
      <c r="K43" s="874" t="s">
        <v>262</v>
      </c>
      <c r="L43" s="824" t="s">
        <v>263</v>
      </c>
      <c r="M43" s="874" t="s">
        <v>264</v>
      </c>
      <c r="N43" s="874" t="s">
        <v>17</v>
      </c>
    </row>
    <row r="44" spans="2:14" ht="14.25" customHeight="1">
      <c r="B44" s="875"/>
      <c r="C44" s="877" t="s">
        <v>265</v>
      </c>
      <c r="D44" s="878"/>
      <c r="E44" s="875"/>
      <c r="F44" s="875"/>
      <c r="G44" s="875"/>
      <c r="H44" s="878"/>
      <c r="I44" s="875"/>
      <c r="J44" s="875"/>
      <c r="K44" s="875"/>
      <c r="L44" s="878"/>
      <c r="M44" s="875"/>
      <c r="N44" s="875"/>
    </row>
    <row r="45" spans="1:14" ht="11.25">
      <c r="A45" s="13" t="s">
        <v>305</v>
      </c>
      <c r="B45" s="13">
        <v>2483</v>
      </c>
      <c r="C45" s="13">
        <v>215</v>
      </c>
      <c r="D45" s="13">
        <v>104</v>
      </c>
      <c r="E45" s="13">
        <v>480</v>
      </c>
      <c r="F45" s="13">
        <v>4</v>
      </c>
      <c r="G45" s="13">
        <v>2</v>
      </c>
      <c r="H45" s="13">
        <v>55</v>
      </c>
      <c r="I45" s="13">
        <v>47</v>
      </c>
      <c r="J45" s="13">
        <v>9</v>
      </c>
      <c r="K45" s="13">
        <v>0</v>
      </c>
      <c r="L45" s="13">
        <v>2</v>
      </c>
      <c r="M45" s="13">
        <v>14</v>
      </c>
      <c r="N45" s="13">
        <v>3415</v>
      </c>
    </row>
    <row r="46" spans="1:14" ht="11.25">
      <c r="A46" s="20" t="s">
        <v>306</v>
      </c>
      <c r="B46" s="20">
        <v>2891</v>
      </c>
      <c r="C46" s="20">
        <v>187</v>
      </c>
      <c r="D46" s="20">
        <v>67</v>
      </c>
      <c r="E46" s="20">
        <v>659</v>
      </c>
      <c r="F46" s="20">
        <v>1</v>
      </c>
      <c r="G46" s="20">
        <v>1</v>
      </c>
      <c r="H46" s="20">
        <v>78</v>
      </c>
      <c r="I46" s="20">
        <v>26</v>
      </c>
      <c r="J46" s="20">
        <v>3</v>
      </c>
      <c r="K46" s="20">
        <v>1</v>
      </c>
      <c r="L46" s="20">
        <v>0</v>
      </c>
      <c r="M46" s="20">
        <v>40</v>
      </c>
      <c r="N46" s="20">
        <v>3954</v>
      </c>
    </row>
    <row r="47" spans="1:14" ht="11.25">
      <c r="A47" s="370" t="s">
        <v>307</v>
      </c>
      <c r="B47" s="370">
        <v>2950</v>
      </c>
      <c r="C47" s="370">
        <v>208</v>
      </c>
      <c r="D47" s="370">
        <v>186</v>
      </c>
      <c r="E47" s="370">
        <v>501</v>
      </c>
      <c r="F47" s="370">
        <v>3</v>
      </c>
      <c r="G47" s="370">
        <v>0</v>
      </c>
      <c r="H47" s="370">
        <v>129</v>
      </c>
      <c r="I47" s="370">
        <v>57</v>
      </c>
      <c r="J47" s="370">
        <v>6</v>
      </c>
      <c r="K47" s="370">
        <v>1</v>
      </c>
      <c r="L47" s="370">
        <v>1</v>
      </c>
      <c r="M47" s="370">
        <v>12</v>
      </c>
      <c r="N47" s="370">
        <v>4054</v>
      </c>
    </row>
    <row r="48" spans="1:14" ht="11.25">
      <c r="A48" s="13" t="s">
        <v>161</v>
      </c>
      <c r="B48" s="13">
        <f aca="true" t="shared" si="3" ref="B48:N48">SUM(B45:B47)</f>
        <v>8324</v>
      </c>
      <c r="C48" s="13">
        <f t="shared" si="3"/>
        <v>610</v>
      </c>
      <c r="D48" s="13">
        <f t="shared" si="3"/>
        <v>357</v>
      </c>
      <c r="E48" s="13">
        <f t="shared" si="3"/>
        <v>1640</v>
      </c>
      <c r="F48" s="13">
        <f t="shared" si="3"/>
        <v>8</v>
      </c>
      <c r="G48" s="13">
        <f t="shared" si="3"/>
        <v>3</v>
      </c>
      <c r="H48" s="13">
        <f t="shared" si="3"/>
        <v>262</v>
      </c>
      <c r="I48" s="13">
        <f t="shared" si="3"/>
        <v>130</v>
      </c>
      <c r="J48" s="13">
        <f t="shared" si="3"/>
        <v>18</v>
      </c>
      <c r="K48" s="13">
        <f t="shared" si="3"/>
        <v>2</v>
      </c>
      <c r="L48" s="13">
        <f t="shared" si="3"/>
        <v>3</v>
      </c>
      <c r="M48" s="13">
        <f t="shared" si="3"/>
        <v>66</v>
      </c>
      <c r="N48" s="13">
        <f t="shared" si="3"/>
        <v>11423</v>
      </c>
    </row>
    <row r="50" spans="1:14" ht="11.25">
      <c r="A50" s="884" t="s">
        <v>308</v>
      </c>
      <c r="B50" s="884"/>
      <c r="C50" s="884"/>
      <c r="D50" s="884"/>
      <c r="E50" s="884"/>
      <c r="F50" s="884"/>
      <c r="G50" s="884"/>
      <c r="H50" s="884"/>
      <c r="I50" s="884"/>
      <c r="J50" s="884"/>
      <c r="K50" s="884"/>
      <c r="L50" s="884"/>
      <c r="M50" s="884"/>
      <c r="N50" s="884"/>
    </row>
    <row r="51" ht="11.25">
      <c r="N51" s="578"/>
    </row>
    <row r="52" spans="2:14" ht="14.25" customHeight="1">
      <c r="B52" s="874" t="s">
        <v>255</v>
      </c>
      <c r="C52" s="876" t="s">
        <v>256</v>
      </c>
      <c r="D52" s="824" t="s">
        <v>443</v>
      </c>
      <c r="E52" s="874" t="s">
        <v>125</v>
      </c>
      <c r="F52" s="874" t="s">
        <v>257</v>
      </c>
      <c r="G52" s="874" t="s">
        <v>258</v>
      </c>
      <c r="H52" s="824" t="s">
        <v>285</v>
      </c>
      <c r="I52" s="874" t="s">
        <v>286</v>
      </c>
      <c r="J52" s="874" t="s">
        <v>261</v>
      </c>
      <c r="K52" s="874" t="s">
        <v>262</v>
      </c>
      <c r="L52" s="824" t="s">
        <v>263</v>
      </c>
      <c r="M52" s="874" t="s">
        <v>264</v>
      </c>
      <c r="N52" s="874" t="s">
        <v>17</v>
      </c>
    </row>
    <row r="53" spans="2:14" ht="14.25" customHeight="1">
      <c r="B53" s="875"/>
      <c r="C53" s="877" t="s">
        <v>265</v>
      </c>
      <c r="D53" s="878"/>
      <c r="E53" s="875"/>
      <c r="F53" s="875"/>
      <c r="G53" s="875"/>
      <c r="H53" s="878"/>
      <c r="I53" s="875"/>
      <c r="J53" s="875"/>
      <c r="K53" s="875"/>
      <c r="L53" s="878"/>
      <c r="M53" s="875"/>
      <c r="N53" s="875"/>
    </row>
    <row r="54" spans="1:14" ht="11.25">
      <c r="A54" s="13" t="s">
        <v>309</v>
      </c>
      <c r="B54" s="13">
        <v>1847</v>
      </c>
      <c r="C54" s="13">
        <v>161</v>
      </c>
      <c r="D54" s="13">
        <v>100</v>
      </c>
      <c r="E54" s="13">
        <v>359</v>
      </c>
      <c r="F54" s="13">
        <v>2</v>
      </c>
      <c r="G54" s="13">
        <v>1</v>
      </c>
      <c r="H54" s="13">
        <v>45</v>
      </c>
      <c r="I54" s="13">
        <v>24</v>
      </c>
      <c r="J54" s="13">
        <v>1</v>
      </c>
      <c r="K54" s="13">
        <v>0</v>
      </c>
      <c r="L54" s="13">
        <v>0</v>
      </c>
      <c r="M54" s="13">
        <v>26</v>
      </c>
      <c r="N54" s="13">
        <v>2566</v>
      </c>
    </row>
    <row r="55" spans="1:14" ht="11.25">
      <c r="A55" s="370" t="s">
        <v>310</v>
      </c>
      <c r="B55" s="370">
        <v>5570</v>
      </c>
      <c r="C55" s="370">
        <v>206</v>
      </c>
      <c r="D55" s="370">
        <v>222</v>
      </c>
      <c r="E55" s="370">
        <v>934</v>
      </c>
      <c r="F55" s="370">
        <v>4</v>
      </c>
      <c r="G55" s="370">
        <v>0</v>
      </c>
      <c r="H55" s="370">
        <v>123</v>
      </c>
      <c r="I55" s="370">
        <v>70</v>
      </c>
      <c r="J55" s="370">
        <v>11</v>
      </c>
      <c r="K55" s="370">
        <v>11</v>
      </c>
      <c r="L55" s="370">
        <v>1</v>
      </c>
      <c r="M55" s="370">
        <v>70</v>
      </c>
      <c r="N55" s="370">
        <v>7222</v>
      </c>
    </row>
    <row r="56" spans="1:14" ht="11.25">
      <c r="A56" s="13" t="s">
        <v>161</v>
      </c>
      <c r="B56" s="13">
        <f aca="true" t="shared" si="4" ref="B56:N56">SUM(B54:B55)</f>
        <v>7417</v>
      </c>
      <c r="C56" s="13">
        <f t="shared" si="4"/>
        <v>367</v>
      </c>
      <c r="D56" s="13">
        <f t="shared" si="4"/>
        <v>322</v>
      </c>
      <c r="E56" s="13">
        <f t="shared" si="4"/>
        <v>1293</v>
      </c>
      <c r="F56" s="13">
        <f t="shared" si="4"/>
        <v>6</v>
      </c>
      <c r="G56" s="13">
        <f t="shared" si="4"/>
        <v>1</v>
      </c>
      <c r="H56" s="13">
        <f t="shared" si="4"/>
        <v>168</v>
      </c>
      <c r="I56" s="13">
        <f t="shared" si="4"/>
        <v>94</v>
      </c>
      <c r="J56" s="13">
        <f t="shared" si="4"/>
        <v>12</v>
      </c>
      <c r="K56" s="13">
        <f t="shared" si="4"/>
        <v>11</v>
      </c>
      <c r="L56" s="13">
        <f t="shared" si="4"/>
        <v>1</v>
      </c>
      <c r="M56" s="13">
        <f t="shared" si="4"/>
        <v>96</v>
      </c>
      <c r="N56" s="13">
        <f t="shared" si="4"/>
        <v>9788</v>
      </c>
    </row>
    <row r="58" spans="1:14" ht="11.25">
      <c r="A58" s="884" t="s">
        <v>311</v>
      </c>
      <c r="B58" s="884"/>
      <c r="C58" s="884"/>
      <c r="D58" s="884"/>
      <c r="E58" s="884"/>
      <c r="F58" s="884"/>
      <c r="G58" s="884"/>
      <c r="H58" s="884"/>
      <c r="I58" s="884"/>
      <c r="J58" s="884"/>
      <c r="K58" s="884"/>
      <c r="L58" s="884"/>
      <c r="M58" s="884"/>
      <c r="N58" s="884"/>
    </row>
    <row r="59" ht="11.25">
      <c r="N59" s="578"/>
    </row>
    <row r="60" spans="2:14" ht="14.25" customHeight="1">
      <c r="B60" s="874" t="s">
        <v>255</v>
      </c>
      <c r="C60" s="876" t="s">
        <v>256</v>
      </c>
      <c r="D60" s="824" t="s">
        <v>443</v>
      </c>
      <c r="E60" s="874" t="s">
        <v>125</v>
      </c>
      <c r="F60" s="874" t="s">
        <v>257</v>
      </c>
      <c r="G60" s="874" t="s">
        <v>258</v>
      </c>
      <c r="H60" s="824" t="s">
        <v>285</v>
      </c>
      <c r="I60" s="874" t="s">
        <v>286</v>
      </c>
      <c r="J60" s="874" t="s">
        <v>261</v>
      </c>
      <c r="K60" s="874" t="s">
        <v>262</v>
      </c>
      <c r="L60" s="824" t="s">
        <v>263</v>
      </c>
      <c r="M60" s="874" t="s">
        <v>264</v>
      </c>
      <c r="N60" s="874" t="s">
        <v>17</v>
      </c>
    </row>
    <row r="61" spans="2:14" ht="14.25" customHeight="1">
      <c r="B61" s="875"/>
      <c r="C61" s="877" t="s">
        <v>265</v>
      </c>
      <c r="D61" s="878"/>
      <c r="E61" s="875"/>
      <c r="F61" s="875"/>
      <c r="G61" s="875"/>
      <c r="H61" s="878"/>
      <c r="I61" s="875"/>
      <c r="J61" s="875"/>
      <c r="K61" s="875"/>
      <c r="L61" s="878"/>
      <c r="M61" s="875"/>
      <c r="N61" s="875"/>
    </row>
    <row r="62" spans="1:14" ht="11.25">
      <c r="A62" s="13" t="s">
        <v>312</v>
      </c>
      <c r="B62" s="13">
        <v>1619</v>
      </c>
      <c r="C62" s="13">
        <v>165</v>
      </c>
      <c r="D62" s="13">
        <v>233</v>
      </c>
      <c r="E62" s="13">
        <v>421</v>
      </c>
      <c r="F62" s="13">
        <v>0</v>
      </c>
      <c r="G62" s="13">
        <v>1</v>
      </c>
      <c r="H62" s="13">
        <v>57</v>
      </c>
      <c r="I62" s="13">
        <v>20</v>
      </c>
      <c r="J62" s="13">
        <v>1</v>
      </c>
      <c r="K62" s="13">
        <v>0</v>
      </c>
      <c r="L62" s="13">
        <v>0</v>
      </c>
      <c r="M62" s="13">
        <v>20</v>
      </c>
      <c r="N62" s="13">
        <v>2537</v>
      </c>
    </row>
    <row r="63" spans="1:14" ht="11.25">
      <c r="A63" s="13" t="s">
        <v>313</v>
      </c>
      <c r="B63" s="13">
        <v>1291</v>
      </c>
      <c r="C63" s="13">
        <v>70</v>
      </c>
      <c r="D63" s="13">
        <v>69</v>
      </c>
      <c r="E63" s="13">
        <v>362</v>
      </c>
      <c r="F63" s="13">
        <v>1</v>
      </c>
      <c r="G63" s="13">
        <v>1</v>
      </c>
      <c r="H63" s="13">
        <v>20</v>
      </c>
      <c r="I63" s="13">
        <v>22</v>
      </c>
      <c r="J63" s="13">
        <v>2</v>
      </c>
      <c r="K63" s="13">
        <v>0</v>
      </c>
      <c r="L63" s="13">
        <v>2</v>
      </c>
      <c r="M63" s="13">
        <v>48</v>
      </c>
      <c r="N63" s="13">
        <v>1888</v>
      </c>
    </row>
    <row r="64" spans="1:14" ht="11.25">
      <c r="A64" s="13" t="s">
        <v>314</v>
      </c>
      <c r="B64" s="13">
        <v>1313</v>
      </c>
      <c r="C64" s="13">
        <v>173</v>
      </c>
      <c r="D64" s="13">
        <v>522</v>
      </c>
      <c r="E64" s="13">
        <v>206</v>
      </c>
      <c r="F64" s="13">
        <v>1</v>
      </c>
      <c r="G64" s="13">
        <v>0</v>
      </c>
      <c r="H64" s="13">
        <v>52</v>
      </c>
      <c r="I64" s="13">
        <v>76</v>
      </c>
      <c r="J64" s="13">
        <v>2</v>
      </c>
      <c r="K64" s="13">
        <v>0</v>
      </c>
      <c r="L64" s="13">
        <v>0</v>
      </c>
      <c r="M64" s="13">
        <v>33</v>
      </c>
      <c r="N64" s="13">
        <v>2378</v>
      </c>
    </row>
    <row r="65" spans="1:14" ht="11.25">
      <c r="A65" s="13" t="s">
        <v>315</v>
      </c>
      <c r="B65" s="13">
        <v>2315</v>
      </c>
      <c r="C65" s="13">
        <v>224</v>
      </c>
      <c r="D65" s="13">
        <v>230</v>
      </c>
      <c r="E65" s="13">
        <v>467</v>
      </c>
      <c r="F65" s="13">
        <v>1</v>
      </c>
      <c r="G65" s="13">
        <v>1</v>
      </c>
      <c r="H65" s="13">
        <v>80</v>
      </c>
      <c r="I65" s="13">
        <v>64</v>
      </c>
      <c r="J65" s="13">
        <v>8</v>
      </c>
      <c r="K65" s="13">
        <v>0</v>
      </c>
      <c r="L65" s="13">
        <v>0</v>
      </c>
      <c r="M65" s="13">
        <v>87</v>
      </c>
      <c r="N65" s="13">
        <v>3477</v>
      </c>
    </row>
    <row r="66" spans="1:14" ht="11.25">
      <c r="A66" s="13" t="s">
        <v>316</v>
      </c>
      <c r="B66" s="13">
        <v>1189</v>
      </c>
      <c r="C66" s="13">
        <v>129</v>
      </c>
      <c r="D66" s="13">
        <v>172</v>
      </c>
      <c r="E66" s="13">
        <v>232</v>
      </c>
      <c r="F66" s="13">
        <v>1</v>
      </c>
      <c r="G66" s="13">
        <v>1</v>
      </c>
      <c r="H66" s="13">
        <v>49</v>
      </c>
      <c r="I66" s="13">
        <v>30</v>
      </c>
      <c r="J66" s="13">
        <v>0</v>
      </c>
      <c r="K66" s="13">
        <v>0</v>
      </c>
      <c r="L66" s="13">
        <v>0</v>
      </c>
      <c r="M66" s="13">
        <v>18</v>
      </c>
      <c r="N66" s="13">
        <v>1821</v>
      </c>
    </row>
    <row r="67" spans="1:14" ht="11.25">
      <c r="A67" s="370" t="s">
        <v>317</v>
      </c>
      <c r="B67" s="370">
        <v>2301</v>
      </c>
      <c r="C67" s="370">
        <v>157</v>
      </c>
      <c r="D67" s="370">
        <v>109</v>
      </c>
      <c r="E67" s="370">
        <v>538</v>
      </c>
      <c r="F67" s="370">
        <v>1</v>
      </c>
      <c r="G67" s="370">
        <v>2</v>
      </c>
      <c r="H67" s="370">
        <v>77</v>
      </c>
      <c r="I67" s="370">
        <v>35</v>
      </c>
      <c r="J67" s="370">
        <v>0</v>
      </c>
      <c r="K67" s="370">
        <v>0</v>
      </c>
      <c r="L67" s="370">
        <v>1</v>
      </c>
      <c r="M67" s="370">
        <v>19</v>
      </c>
      <c r="N67" s="370">
        <v>3240</v>
      </c>
    </row>
    <row r="68" spans="1:14" ht="11.25">
      <c r="A68" s="13" t="s">
        <v>161</v>
      </c>
      <c r="B68" s="13">
        <f aca="true" t="shared" si="5" ref="B68:N68">SUM(B62:B67)</f>
        <v>10028</v>
      </c>
      <c r="C68" s="13">
        <f t="shared" si="5"/>
        <v>918</v>
      </c>
      <c r="D68" s="13">
        <f t="shared" si="5"/>
        <v>1335</v>
      </c>
      <c r="E68" s="13">
        <f t="shared" si="5"/>
        <v>2226</v>
      </c>
      <c r="F68" s="13">
        <f t="shared" si="5"/>
        <v>5</v>
      </c>
      <c r="G68" s="13">
        <f t="shared" si="5"/>
        <v>6</v>
      </c>
      <c r="H68" s="13">
        <f t="shared" si="5"/>
        <v>335</v>
      </c>
      <c r="I68" s="13">
        <f t="shared" si="5"/>
        <v>247</v>
      </c>
      <c r="J68" s="13">
        <f t="shared" si="5"/>
        <v>13</v>
      </c>
      <c r="K68" s="13">
        <f t="shared" si="5"/>
        <v>0</v>
      </c>
      <c r="L68" s="13">
        <f t="shared" si="5"/>
        <v>3</v>
      </c>
      <c r="M68" s="13">
        <f t="shared" si="5"/>
        <v>225</v>
      </c>
      <c r="N68" s="13">
        <f t="shared" si="5"/>
        <v>15341</v>
      </c>
    </row>
    <row r="70" spans="1:14" s="579" customFormat="1" ht="11.25">
      <c r="A70" s="883" t="s">
        <v>489</v>
      </c>
      <c r="B70" s="883"/>
      <c r="C70" s="883"/>
      <c r="D70" s="883"/>
      <c r="E70" s="883"/>
      <c r="F70" s="883"/>
      <c r="G70" s="883"/>
      <c r="H70" s="883"/>
      <c r="I70" s="883"/>
      <c r="J70" s="883"/>
      <c r="K70" s="883"/>
      <c r="L70" s="883"/>
      <c r="M70" s="883"/>
      <c r="N70" s="883"/>
    </row>
    <row r="71" spans="1:20" s="26" customFormat="1" ht="15.75" customHeight="1">
      <c r="A71" s="822"/>
      <c r="B71" s="823"/>
      <c r="C71" s="823"/>
      <c r="D71" s="823"/>
      <c r="E71" s="823"/>
      <c r="F71" s="823"/>
      <c r="G71" s="823"/>
      <c r="H71" s="823"/>
      <c r="I71" s="823"/>
      <c r="J71" s="823"/>
      <c r="K71" s="823"/>
      <c r="L71" s="823"/>
      <c r="M71" s="823"/>
      <c r="N71" s="823"/>
      <c r="O71" s="823"/>
      <c r="P71" s="823"/>
      <c r="Q71" s="823"/>
      <c r="R71" s="823"/>
      <c r="S71" s="823"/>
      <c r="T71" s="823"/>
    </row>
    <row r="72" spans="1:14" ht="11.25">
      <c r="A72" s="884" t="s">
        <v>318</v>
      </c>
      <c r="B72" s="884"/>
      <c r="C72" s="884"/>
      <c r="D72" s="884"/>
      <c r="E72" s="884"/>
      <c r="F72" s="884"/>
      <c r="G72" s="884"/>
      <c r="H72" s="884"/>
      <c r="I72" s="884"/>
      <c r="J72" s="884"/>
      <c r="K72" s="884"/>
      <c r="L72" s="884"/>
      <c r="M72" s="884"/>
      <c r="N72" s="884"/>
    </row>
    <row r="73" ht="11.25">
      <c r="N73" s="578"/>
    </row>
    <row r="74" spans="2:14" ht="14.25" customHeight="1">
      <c r="B74" s="874" t="s">
        <v>255</v>
      </c>
      <c r="C74" s="876" t="s">
        <v>256</v>
      </c>
      <c r="D74" s="824" t="s">
        <v>443</v>
      </c>
      <c r="E74" s="874" t="s">
        <v>125</v>
      </c>
      <c r="F74" s="874" t="s">
        <v>257</v>
      </c>
      <c r="G74" s="874" t="s">
        <v>258</v>
      </c>
      <c r="H74" s="824" t="s">
        <v>285</v>
      </c>
      <c r="I74" s="874" t="s">
        <v>286</v>
      </c>
      <c r="J74" s="874" t="s">
        <v>261</v>
      </c>
      <c r="K74" s="874" t="s">
        <v>262</v>
      </c>
      <c r="L74" s="824" t="s">
        <v>263</v>
      </c>
      <c r="M74" s="874" t="s">
        <v>264</v>
      </c>
      <c r="N74" s="874" t="s">
        <v>17</v>
      </c>
    </row>
    <row r="75" spans="2:14" ht="14.25" customHeight="1">
      <c r="B75" s="875"/>
      <c r="C75" s="877" t="s">
        <v>265</v>
      </c>
      <c r="D75" s="878"/>
      <c r="E75" s="875"/>
      <c r="F75" s="875"/>
      <c r="G75" s="875"/>
      <c r="H75" s="878"/>
      <c r="I75" s="875"/>
      <c r="J75" s="875"/>
      <c r="K75" s="875"/>
      <c r="L75" s="878"/>
      <c r="M75" s="875"/>
      <c r="N75" s="875"/>
    </row>
    <row r="76" spans="1:14" ht="11.25">
      <c r="A76" s="13" t="s">
        <v>319</v>
      </c>
      <c r="B76" s="13">
        <v>2853</v>
      </c>
      <c r="C76" s="13">
        <v>233</v>
      </c>
      <c r="D76" s="13">
        <v>291</v>
      </c>
      <c r="E76" s="13">
        <v>536</v>
      </c>
      <c r="F76" s="13">
        <v>1</v>
      </c>
      <c r="G76" s="13">
        <v>0</v>
      </c>
      <c r="H76" s="13">
        <v>59</v>
      </c>
      <c r="I76" s="13">
        <v>49</v>
      </c>
      <c r="J76" s="13">
        <v>4</v>
      </c>
      <c r="K76" s="13">
        <v>4</v>
      </c>
      <c r="L76" s="13">
        <v>3</v>
      </c>
      <c r="M76" s="13">
        <v>162</v>
      </c>
      <c r="N76" s="13">
        <v>4195</v>
      </c>
    </row>
    <row r="77" spans="1:14" ht="11.25">
      <c r="A77" s="13" t="s">
        <v>320</v>
      </c>
      <c r="B77" s="13">
        <v>2136</v>
      </c>
      <c r="C77" s="13">
        <v>255</v>
      </c>
      <c r="D77" s="13">
        <v>664</v>
      </c>
      <c r="E77" s="13">
        <v>419</v>
      </c>
      <c r="F77" s="13">
        <v>4</v>
      </c>
      <c r="G77" s="13">
        <v>3</v>
      </c>
      <c r="H77" s="13">
        <v>51</v>
      </c>
      <c r="I77" s="13">
        <v>89</v>
      </c>
      <c r="J77" s="13">
        <v>3</v>
      </c>
      <c r="K77" s="13">
        <v>16</v>
      </c>
      <c r="L77" s="13">
        <v>0</v>
      </c>
      <c r="M77" s="13">
        <v>91</v>
      </c>
      <c r="N77" s="13">
        <v>3731</v>
      </c>
    </row>
    <row r="78" spans="1:14" ht="11.25">
      <c r="A78" s="370" t="s">
        <v>321</v>
      </c>
      <c r="B78" s="370">
        <v>1554</v>
      </c>
      <c r="C78" s="370">
        <v>171</v>
      </c>
      <c r="D78" s="370">
        <v>246</v>
      </c>
      <c r="E78" s="370">
        <v>290</v>
      </c>
      <c r="F78" s="370">
        <v>0</v>
      </c>
      <c r="G78" s="370">
        <v>0</v>
      </c>
      <c r="H78" s="370">
        <v>28</v>
      </c>
      <c r="I78" s="370">
        <v>39</v>
      </c>
      <c r="J78" s="370">
        <v>1</v>
      </c>
      <c r="K78" s="370">
        <v>0</v>
      </c>
      <c r="L78" s="370">
        <v>1</v>
      </c>
      <c r="M78" s="370">
        <v>96</v>
      </c>
      <c r="N78" s="370">
        <v>2426</v>
      </c>
    </row>
    <row r="79" spans="1:14" ht="11.25">
      <c r="A79" s="13" t="s">
        <v>161</v>
      </c>
      <c r="B79" s="13">
        <f aca="true" t="shared" si="6" ref="B79:N79">SUM(B76:B78)</f>
        <v>6543</v>
      </c>
      <c r="C79" s="13">
        <f t="shared" si="6"/>
        <v>659</v>
      </c>
      <c r="D79" s="13">
        <f t="shared" si="6"/>
        <v>1201</v>
      </c>
      <c r="E79" s="13">
        <f t="shared" si="6"/>
        <v>1245</v>
      </c>
      <c r="F79" s="13">
        <f t="shared" si="6"/>
        <v>5</v>
      </c>
      <c r="G79" s="13">
        <f t="shared" si="6"/>
        <v>3</v>
      </c>
      <c r="H79" s="13">
        <f t="shared" si="6"/>
        <v>138</v>
      </c>
      <c r="I79" s="13">
        <f t="shared" si="6"/>
        <v>177</v>
      </c>
      <c r="J79" s="13">
        <f t="shared" si="6"/>
        <v>8</v>
      </c>
      <c r="K79" s="13">
        <f t="shared" si="6"/>
        <v>20</v>
      </c>
      <c r="L79" s="13">
        <f t="shared" si="6"/>
        <v>4</v>
      </c>
      <c r="M79" s="13">
        <f t="shared" si="6"/>
        <v>349</v>
      </c>
      <c r="N79" s="13">
        <f t="shared" si="6"/>
        <v>10352</v>
      </c>
    </row>
    <row r="81" spans="1:14" ht="11.25">
      <c r="A81" s="884" t="s">
        <v>322</v>
      </c>
      <c r="B81" s="884"/>
      <c r="C81" s="884"/>
      <c r="D81" s="884"/>
      <c r="E81" s="884"/>
      <c r="F81" s="884"/>
      <c r="G81" s="884"/>
      <c r="H81" s="884"/>
      <c r="I81" s="884"/>
      <c r="J81" s="884"/>
      <c r="K81" s="884"/>
      <c r="L81" s="884"/>
      <c r="M81" s="884"/>
      <c r="N81" s="884"/>
    </row>
    <row r="82" ht="11.25">
      <c r="N82" s="578"/>
    </row>
    <row r="83" spans="2:14" ht="14.25" customHeight="1">
      <c r="B83" s="874" t="s">
        <v>255</v>
      </c>
      <c r="C83" s="876" t="s">
        <v>256</v>
      </c>
      <c r="D83" s="824" t="s">
        <v>443</v>
      </c>
      <c r="E83" s="874" t="s">
        <v>125</v>
      </c>
      <c r="F83" s="874" t="s">
        <v>257</v>
      </c>
      <c r="G83" s="874" t="s">
        <v>258</v>
      </c>
      <c r="H83" s="824" t="s">
        <v>285</v>
      </c>
      <c r="I83" s="874" t="s">
        <v>286</v>
      </c>
      <c r="J83" s="874" t="s">
        <v>261</v>
      </c>
      <c r="K83" s="874" t="s">
        <v>262</v>
      </c>
      <c r="L83" s="824" t="s">
        <v>263</v>
      </c>
      <c r="M83" s="874" t="s">
        <v>264</v>
      </c>
      <c r="N83" s="874" t="s">
        <v>17</v>
      </c>
    </row>
    <row r="84" spans="2:14" ht="14.25" customHeight="1">
      <c r="B84" s="875"/>
      <c r="C84" s="877" t="s">
        <v>265</v>
      </c>
      <c r="D84" s="878"/>
      <c r="E84" s="875"/>
      <c r="F84" s="875"/>
      <c r="G84" s="875"/>
      <c r="H84" s="878"/>
      <c r="I84" s="875"/>
      <c r="J84" s="875"/>
      <c r="K84" s="875"/>
      <c r="L84" s="878"/>
      <c r="M84" s="875"/>
      <c r="N84" s="875"/>
    </row>
    <row r="85" spans="1:14" ht="11.25">
      <c r="A85" s="13" t="s">
        <v>323</v>
      </c>
      <c r="B85" s="13">
        <v>2194</v>
      </c>
      <c r="C85" s="13">
        <v>95</v>
      </c>
      <c r="D85" s="13">
        <v>157</v>
      </c>
      <c r="E85" s="13">
        <v>336</v>
      </c>
      <c r="F85" s="13">
        <v>1</v>
      </c>
      <c r="G85" s="13">
        <v>0</v>
      </c>
      <c r="H85" s="13">
        <v>60</v>
      </c>
      <c r="I85" s="13">
        <v>46</v>
      </c>
      <c r="J85" s="13">
        <v>8</v>
      </c>
      <c r="K85" s="13">
        <v>1</v>
      </c>
      <c r="L85" s="13">
        <v>0</v>
      </c>
      <c r="M85" s="13">
        <v>25</v>
      </c>
      <c r="N85" s="13">
        <v>2923</v>
      </c>
    </row>
    <row r="86" spans="1:14" ht="11.25">
      <c r="A86" s="13" t="s">
        <v>324</v>
      </c>
      <c r="B86" s="13">
        <v>1223</v>
      </c>
      <c r="C86" s="13">
        <v>156</v>
      </c>
      <c r="D86" s="13">
        <v>187</v>
      </c>
      <c r="E86" s="13">
        <v>234</v>
      </c>
      <c r="F86" s="13">
        <v>3</v>
      </c>
      <c r="G86" s="13">
        <v>2</v>
      </c>
      <c r="H86" s="13">
        <v>38</v>
      </c>
      <c r="I86" s="13">
        <v>47</v>
      </c>
      <c r="J86" s="13">
        <v>3</v>
      </c>
      <c r="K86" s="13">
        <v>0</v>
      </c>
      <c r="L86" s="13">
        <v>2</v>
      </c>
      <c r="M86" s="13">
        <v>26</v>
      </c>
      <c r="N86" s="13">
        <v>1921</v>
      </c>
    </row>
    <row r="87" spans="1:14" ht="11.25">
      <c r="A87" s="13" t="s">
        <v>325</v>
      </c>
      <c r="B87" s="13">
        <v>3019</v>
      </c>
      <c r="C87" s="13">
        <v>147</v>
      </c>
      <c r="D87" s="13">
        <v>601</v>
      </c>
      <c r="E87" s="13">
        <v>478</v>
      </c>
      <c r="F87" s="13">
        <v>1</v>
      </c>
      <c r="G87" s="13">
        <v>2</v>
      </c>
      <c r="H87" s="13">
        <v>79</v>
      </c>
      <c r="I87" s="13">
        <v>88</v>
      </c>
      <c r="J87" s="13">
        <v>13</v>
      </c>
      <c r="K87" s="13">
        <v>0</v>
      </c>
      <c r="L87" s="13">
        <v>6</v>
      </c>
      <c r="M87" s="13">
        <v>94</v>
      </c>
      <c r="N87" s="13">
        <v>4528</v>
      </c>
    </row>
    <row r="88" spans="1:14" ht="11.25">
      <c r="A88" s="370" t="s">
        <v>326</v>
      </c>
      <c r="B88" s="370">
        <v>1569</v>
      </c>
      <c r="C88" s="370">
        <v>128</v>
      </c>
      <c r="D88" s="370">
        <v>134</v>
      </c>
      <c r="E88" s="370">
        <v>335</v>
      </c>
      <c r="F88" s="370">
        <v>7</v>
      </c>
      <c r="G88" s="370">
        <v>0</v>
      </c>
      <c r="H88" s="370">
        <v>35</v>
      </c>
      <c r="I88" s="370">
        <v>41</v>
      </c>
      <c r="J88" s="370">
        <v>3</v>
      </c>
      <c r="K88" s="370">
        <v>0</v>
      </c>
      <c r="L88" s="370">
        <v>0</v>
      </c>
      <c r="M88" s="370">
        <v>33</v>
      </c>
      <c r="N88" s="370">
        <v>2285</v>
      </c>
    </row>
    <row r="89" spans="1:14" ht="11.25">
      <c r="A89" s="13" t="s">
        <v>161</v>
      </c>
      <c r="B89" s="13">
        <f aca="true" t="shared" si="7" ref="B89:N89">SUM(B85:B88)</f>
        <v>8005</v>
      </c>
      <c r="C89" s="13">
        <f t="shared" si="7"/>
        <v>526</v>
      </c>
      <c r="D89" s="13">
        <f t="shared" si="7"/>
        <v>1079</v>
      </c>
      <c r="E89" s="13">
        <f t="shared" si="7"/>
        <v>1383</v>
      </c>
      <c r="F89" s="13">
        <f t="shared" si="7"/>
        <v>12</v>
      </c>
      <c r="G89" s="13">
        <f t="shared" si="7"/>
        <v>4</v>
      </c>
      <c r="H89" s="13">
        <f t="shared" si="7"/>
        <v>212</v>
      </c>
      <c r="I89" s="13">
        <f t="shared" si="7"/>
        <v>222</v>
      </c>
      <c r="J89" s="13">
        <f t="shared" si="7"/>
        <v>27</v>
      </c>
      <c r="K89" s="13">
        <f t="shared" si="7"/>
        <v>1</v>
      </c>
      <c r="L89" s="13">
        <f t="shared" si="7"/>
        <v>8</v>
      </c>
      <c r="M89" s="13">
        <f t="shared" si="7"/>
        <v>178</v>
      </c>
      <c r="N89" s="13">
        <f t="shared" si="7"/>
        <v>11657</v>
      </c>
    </row>
    <row r="91" spans="1:14" ht="11.25">
      <c r="A91" s="884" t="s">
        <v>327</v>
      </c>
      <c r="B91" s="884"/>
      <c r="C91" s="884"/>
      <c r="D91" s="884"/>
      <c r="E91" s="884"/>
      <c r="F91" s="884"/>
      <c r="G91" s="884"/>
      <c r="H91" s="884"/>
      <c r="I91" s="884"/>
      <c r="J91" s="884"/>
      <c r="K91" s="884"/>
      <c r="L91" s="884"/>
      <c r="M91" s="884"/>
      <c r="N91" s="884"/>
    </row>
    <row r="93" spans="2:14" ht="14.25" customHeight="1">
      <c r="B93" s="874" t="s">
        <v>255</v>
      </c>
      <c r="C93" s="876" t="s">
        <v>256</v>
      </c>
      <c r="D93" s="824" t="s">
        <v>443</v>
      </c>
      <c r="E93" s="874" t="s">
        <v>125</v>
      </c>
      <c r="F93" s="874" t="s">
        <v>257</v>
      </c>
      <c r="G93" s="874" t="s">
        <v>258</v>
      </c>
      <c r="H93" s="824" t="s">
        <v>285</v>
      </c>
      <c r="I93" s="874" t="s">
        <v>286</v>
      </c>
      <c r="J93" s="874" t="s">
        <v>261</v>
      </c>
      <c r="K93" s="874" t="s">
        <v>262</v>
      </c>
      <c r="L93" s="824" t="s">
        <v>263</v>
      </c>
      <c r="M93" s="874" t="s">
        <v>264</v>
      </c>
      <c r="N93" s="874" t="s">
        <v>17</v>
      </c>
    </row>
    <row r="94" spans="2:14" ht="14.25" customHeight="1">
      <c r="B94" s="875"/>
      <c r="C94" s="877" t="s">
        <v>265</v>
      </c>
      <c r="D94" s="878"/>
      <c r="E94" s="875"/>
      <c r="F94" s="875"/>
      <c r="G94" s="875"/>
      <c r="H94" s="878"/>
      <c r="I94" s="875"/>
      <c r="J94" s="875"/>
      <c r="K94" s="875"/>
      <c r="L94" s="878"/>
      <c r="M94" s="875"/>
      <c r="N94" s="875"/>
    </row>
    <row r="95" spans="1:14" ht="11.25">
      <c r="A95" s="13" t="s">
        <v>328</v>
      </c>
      <c r="B95" s="13">
        <v>13149</v>
      </c>
      <c r="C95" s="13">
        <v>200</v>
      </c>
      <c r="D95" s="13">
        <v>353</v>
      </c>
      <c r="E95" s="13">
        <v>1789</v>
      </c>
      <c r="F95" s="13">
        <v>4</v>
      </c>
      <c r="G95" s="13">
        <v>2</v>
      </c>
      <c r="H95" s="13">
        <v>396</v>
      </c>
      <c r="I95" s="13">
        <v>136</v>
      </c>
      <c r="J95" s="13">
        <v>9</v>
      </c>
      <c r="K95" s="13">
        <v>7</v>
      </c>
      <c r="L95" s="13">
        <v>146</v>
      </c>
      <c r="M95" s="13">
        <v>155</v>
      </c>
      <c r="N95" s="13">
        <v>16346</v>
      </c>
    </row>
    <row r="96" spans="1:14" ht="11.25">
      <c r="A96" s="370" t="s">
        <v>329</v>
      </c>
      <c r="B96" s="370">
        <v>6460</v>
      </c>
      <c r="C96" s="370">
        <v>264</v>
      </c>
      <c r="D96" s="370">
        <v>524</v>
      </c>
      <c r="E96" s="370">
        <v>1095</v>
      </c>
      <c r="F96" s="370">
        <v>9</v>
      </c>
      <c r="G96" s="370">
        <v>0</v>
      </c>
      <c r="H96" s="370">
        <v>258</v>
      </c>
      <c r="I96" s="370">
        <v>190</v>
      </c>
      <c r="J96" s="370">
        <v>14</v>
      </c>
      <c r="K96" s="370">
        <v>16</v>
      </c>
      <c r="L96" s="370">
        <v>187</v>
      </c>
      <c r="M96" s="370">
        <v>105</v>
      </c>
      <c r="N96" s="370">
        <v>9122</v>
      </c>
    </row>
    <row r="97" spans="1:14" ht="11.25">
      <c r="A97" s="13" t="s">
        <v>161</v>
      </c>
      <c r="B97" s="13">
        <f aca="true" t="shared" si="8" ref="B97:N97">SUM(B95:B96)</f>
        <v>19609</v>
      </c>
      <c r="C97" s="13">
        <f t="shared" si="8"/>
        <v>464</v>
      </c>
      <c r="D97" s="13">
        <f t="shared" si="8"/>
        <v>877</v>
      </c>
      <c r="E97" s="13">
        <f t="shared" si="8"/>
        <v>2884</v>
      </c>
      <c r="F97" s="13">
        <f t="shared" si="8"/>
        <v>13</v>
      </c>
      <c r="G97" s="13">
        <f t="shared" si="8"/>
        <v>2</v>
      </c>
      <c r="H97" s="13">
        <f t="shared" si="8"/>
        <v>654</v>
      </c>
      <c r="I97" s="13">
        <f t="shared" si="8"/>
        <v>326</v>
      </c>
      <c r="J97" s="13">
        <f t="shared" si="8"/>
        <v>23</v>
      </c>
      <c r="K97" s="13">
        <f t="shared" si="8"/>
        <v>23</v>
      </c>
      <c r="L97" s="13">
        <f t="shared" si="8"/>
        <v>333</v>
      </c>
      <c r="M97" s="13">
        <f t="shared" si="8"/>
        <v>260</v>
      </c>
      <c r="N97" s="13">
        <f t="shared" si="8"/>
        <v>25468</v>
      </c>
    </row>
    <row r="99" spans="1:14" s="579" customFormat="1" ht="11.25">
      <c r="A99" s="883" t="s">
        <v>489</v>
      </c>
      <c r="B99" s="883"/>
      <c r="C99" s="883"/>
      <c r="D99" s="883"/>
      <c r="E99" s="883"/>
      <c r="F99" s="883"/>
      <c r="G99" s="883"/>
      <c r="H99" s="883"/>
      <c r="I99" s="883"/>
      <c r="J99" s="883"/>
      <c r="K99" s="883"/>
      <c r="L99" s="883"/>
      <c r="M99" s="883"/>
      <c r="N99" s="883"/>
    </row>
    <row r="100" spans="1:20" s="26" customFormat="1" ht="15.75" customHeight="1">
      <c r="A100" s="822"/>
      <c r="B100" s="823"/>
      <c r="C100" s="823"/>
      <c r="D100" s="823"/>
      <c r="E100" s="823"/>
      <c r="F100" s="823"/>
      <c r="G100" s="823"/>
      <c r="H100" s="823"/>
      <c r="I100" s="823"/>
      <c r="J100" s="823"/>
      <c r="K100" s="823"/>
      <c r="L100" s="823"/>
      <c r="M100" s="823"/>
      <c r="N100" s="823"/>
      <c r="O100" s="823"/>
      <c r="P100" s="823"/>
      <c r="Q100" s="823"/>
      <c r="R100" s="823"/>
      <c r="S100" s="823"/>
      <c r="T100" s="823"/>
    </row>
    <row r="101" spans="1:14" ht="11.25">
      <c r="A101" s="884" t="s">
        <v>330</v>
      </c>
      <c r="B101" s="884"/>
      <c r="C101" s="884"/>
      <c r="D101" s="884"/>
      <c r="E101" s="884"/>
      <c r="F101" s="884"/>
      <c r="G101" s="884"/>
      <c r="H101" s="884"/>
      <c r="I101" s="884"/>
      <c r="J101" s="884"/>
      <c r="K101" s="884"/>
      <c r="L101" s="884"/>
      <c r="M101" s="884"/>
      <c r="N101" s="884"/>
    </row>
    <row r="102" ht="11.25">
      <c r="N102" s="578"/>
    </row>
    <row r="103" spans="2:14" ht="14.25" customHeight="1">
      <c r="B103" s="874" t="s">
        <v>255</v>
      </c>
      <c r="C103" s="876" t="s">
        <v>256</v>
      </c>
      <c r="D103" s="824" t="s">
        <v>443</v>
      </c>
      <c r="E103" s="874" t="s">
        <v>125</v>
      </c>
      <c r="F103" s="874" t="s">
        <v>257</v>
      </c>
      <c r="G103" s="874" t="s">
        <v>258</v>
      </c>
      <c r="H103" s="824" t="s">
        <v>285</v>
      </c>
      <c r="I103" s="874" t="s">
        <v>286</v>
      </c>
      <c r="J103" s="874" t="s">
        <v>261</v>
      </c>
      <c r="K103" s="874" t="s">
        <v>262</v>
      </c>
      <c r="L103" s="824" t="s">
        <v>263</v>
      </c>
      <c r="M103" s="874" t="s">
        <v>264</v>
      </c>
      <c r="N103" s="874" t="s">
        <v>17</v>
      </c>
    </row>
    <row r="104" spans="2:14" ht="14.25" customHeight="1">
      <c r="B104" s="875"/>
      <c r="C104" s="877" t="s">
        <v>265</v>
      </c>
      <c r="D104" s="878"/>
      <c r="E104" s="875"/>
      <c r="F104" s="875"/>
      <c r="G104" s="875"/>
      <c r="H104" s="878"/>
      <c r="I104" s="875"/>
      <c r="J104" s="875"/>
      <c r="K104" s="875"/>
      <c r="L104" s="878"/>
      <c r="M104" s="875"/>
      <c r="N104" s="875"/>
    </row>
    <row r="105" spans="1:14" ht="11.25">
      <c r="A105" s="13" t="s">
        <v>331</v>
      </c>
      <c r="B105" s="13">
        <v>2937</v>
      </c>
      <c r="C105" s="13">
        <v>35</v>
      </c>
      <c r="D105" s="13">
        <v>126</v>
      </c>
      <c r="E105" s="13">
        <v>531</v>
      </c>
      <c r="F105" s="13">
        <v>1</v>
      </c>
      <c r="G105" s="13">
        <v>0</v>
      </c>
      <c r="H105" s="13">
        <v>87</v>
      </c>
      <c r="I105" s="13">
        <v>29</v>
      </c>
      <c r="J105" s="13">
        <v>8</v>
      </c>
      <c r="K105" s="13">
        <v>0</v>
      </c>
      <c r="L105" s="13">
        <v>10</v>
      </c>
      <c r="M105" s="13">
        <v>84</v>
      </c>
      <c r="N105" s="13">
        <v>3848</v>
      </c>
    </row>
    <row r="106" spans="1:14" ht="11.25">
      <c r="A106" s="13" t="s">
        <v>332</v>
      </c>
      <c r="B106" s="13">
        <v>802</v>
      </c>
      <c r="C106" s="13">
        <v>61</v>
      </c>
      <c r="D106" s="13">
        <v>137</v>
      </c>
      <c r="E106" s="13">
        <v>125</v>
      </c>
      <c r="F106" s="13">
        <v>0</v>
      </c>
      <c r="G106" s="13">
        <v>0</v>
      </c>
      <c r="H106" s="13">
        <v>29</v>
      </c>
      <c r="I106" s="13">
        <v>16</v>
      </c>
      <c r="J106" s="13">
        <v>2</v>
      </c>
      <c r="K106" s="13">
        <v>0</v>
      </c>
      <c r="L106" s="13">
        <v>1</v>
      </c>
      <c r="M106" s="13">
        <v>12</v>
      </c>
      <c r="N106" s="13">
        <v>1185</v>
      </c>
    </row>
    <row r="107" spans="1:14" ht="11.25">
      <c r="A107" s="13" t="s">
        <v>333</v>
      </c>
      <c r="B107" s="13">
        <v>3925</v>
      </c>
      <c r="C107" s="13">
        <v>68</v>
      </c>
      <c r="D107" s="13">
        <v>258</v>
      </c>
      <c r="E107" s="13">
        <v>664</v>
      </c>
      <c r="F107" s="13">
        <v>2</v>
      </c>
      <c r="G107" s="13">
        <v>3</v>
      </c>
      <c r="H107" s="13">
        <v>83</v>
      </c>
      <c r="I107" s="13">
        <v>27</v>
      </c>
      <c r="J107" s="13">
        <v>3</v>
      </c>
      <c r="K107" s="13">
        <v>0</v>
      </c>
      <c r="L107" s="13">
        <v>91</v>
      </c>
      <c r="M107" s="13">
        <v>71</v>
      </c>
      <c r="N107" s="13">
        <v>5195</v>
      </c>
    </row>
    <row r="108" spans="1:14" ht="11.25">
      <c r="A108" s="370" t="s">
        <v>334</v>
      </c>
      <c r="B108" s="370">
        <v>1595</v>
      </c>
      <c r="C108" s="370">
        <v>28</v>
      </c>
      <c r="D108" s="370">
        <v>180</v>
      </c>
      <c r="E108" s="370">
        <v>293</v>
      </c>
      <c r="F108" s="370">
        <v>2</v>
      </c>
      <c r="G108" s="370">
        <v>1</v>
      </c>
      <c r="H108" s="370">
        <v>51</v>
      </c>
      <c r="I108" s="370">
        <v>41</v>
      </c>
      <c r="J108" s="370">
        <v>0</v>
      </c>
      <c r="K108" s="370">
        <v>0</v>
      </c>
      <c r="L108" s="370">
        <v>2</v>
      </c>
      <c r="M108" s="370">
        <v>79</v>
      </c>
      <c r="N108" s="370">
        <v>2272</v>
      </c>
    </row>
    <row r="109" spans="1:14" ht="11.25">
      <c r="A109" s="13" t="s">
        <v>161</v>
      </c>
      <c r="B109" s="13">
        <f aca="true" t="shared" si="9" ref="B109:N109">SUM(B105:B108)</f>
        <v>9259</v>
      </c>
      <c r="C109" s="13">
        <f t="shared" si="9"/>
        <v>192</v>
      </c>
      <c r="D109" s="13">
        <f t="shared" si="9"/>
        <v>701</v>
      </c>
      <c r="E109" s="13">
        <f t="shared" si="9"/>
        <v>1613</v>
      </c>
      <c r="F109" s="13">
        <f t="shared" si="9"/>
        <v>5</v>
      </c>
      <c r="G109" s="13">
        <f t="shared" si="9"/>
        <v>4</v>
      </c>
      <c r="H109" s="13">
        <f t="shared" si="9"/>
        <v>250</v>
      </c>
      <c r="I109" s="13">
        <f t="shared" si="9"/>
        <v>113</v>
      </c>
      <c r="J109" s="13">
        <f t="shared" si="9"/>
        <v>13</v>
      </c>
      <c r="K109" s="13">
        <f t="shared" si="9"/>
        <v>0</v>
      </c>
      <c r="L109" s="13">
        <f t="shared" si="9"/>
        <v>104</v>
      </c>
      <c r="M109" s="13">
        <f t="shared" si="9"/>
        <v>246</v>
      </c>
      <c r="N109" s="13">
        <f t="shared" si="9"/>
        <v>12500</v>
      </c>
    </row>
    <row r="111" spans="1:14" ht="11.25">
      <c r="A111" s="884" t="s">
        <v>335</v>
      </c>
      <c r="B111" s="884"/>
      <c r="C111" s="884"/>
      <c r="D111" s="884"/>
      <c r="E111" s="884"/>
      <c r="F111" s="884"/>
      <c r="G111" s="884"/>
      <c r="H111" s="884"/>
      <c r="I111" s="884"/>
      <c r="J111" s="884"/>
      <c r="K111" s="884"/>
      <c r="L111" s="884"/>
      <c r="M111" s="884"/>
      <c r="N111" s="884"/>
    </row>
    <row r="112" ht="11.25">
      <c r="N112" s="578"/>
    </row>
    <row r="113" spans="2:14" ht="14.25" customHeight="1">
      <c r="B113" s="874" t="s">
        <v>255</v>
      </c>
      <c r="C113" s="876" t="s">
        <v>256</v>
      </c>
      <c r="D113" s="824" t="s">
        <v>443</v>
      </c>
      <c r="E113" s="874" t="s">
        <v>125</v>
      </c>
      <c r="F113" s="874" t="s">
        <v>257</v>
      </c>
      <c r="G113" s="874" t="s">
        <v>258</v>
      </c>
      <c r="H113" s="824" t="s">
        <v>285</v>
      </c>
      <c r="I113" s="874" t="s">
        <v>286</v>
      </c>
      <c r="J113" s="874" t="s">
        <v>261</v>
      </c>
      <c r="K113" s="874" t="s">
        <v>262</v>
      </c>
      <c r="L113" s="824" t="s">
        <v>263</v>
      </c>
      <c r="M113" s="874" t="s">
        <v>264</v>
      </c>
      <c r="N113" s="874" t="s">
        <v>17</v>
      </c>
    </row>
    <row r="114" spans="2:14" ht="14.25" customHeight="1">
      <c r="B114" s="875"/>
      <c r="C114" s="877" t="s">
        <v>265</v>
      </c>
      <c r="D114" s="878"/>
      <c r="E114" s="875"/>
      <c r="F114" s="875"/>
      <c r="G114" s="875"/>
      <c r="H114" s="878"/>
      <c r="I114" s="875"/>
      <c r="J114" s="875"/>
      <c r="K114" s="875"/>
      <c r="L114" s="878"/>
      <c r="M114" s="875"/>
      <c r="N114" s="875"/>
    </row>
    <row r="115" spans="1:14" ht="11.25">
      <c r="A115" s="13" t="s">
        <v>336</v>
      </c>
      <c r="B115" s="13">
        <v>3789</v>
      </c>
      <c r="C115" s="13">
        <v>75</v>
      </c>
      <c r="D115" s="13">
        <v>399</v>
      </c>
      <c r="E115" s="13">
        <v>1022</v>
      </c>
      <c r="F115" s="13">
        <v>4</v>
      </c>
      <c r="G115" s="13">
        <v>1</v>
      </c>
      <c r="H115" s="13">
        <v>73</v>
      </c>
      <c r="I115" s="13">
        <v>28</v>
      </c>
      <c r="J115" s="13">
        <v>3</v>
      </c>
      <c r="K115" s="13">
        <v>0</v>
      </c>
      <c r="L115" s="13">
        <v>1</v>
      </c>
      <c r="M115" s="13">
        <v>92</v>
      </c>
      <c r="N115" s="13">
        <v>5487</v>
      </c>
    </row>
    <row r="116" spans="1:14" ht="11.25">
      <c r="A116" s="370" t="s">
        <v>337</v>
      </c>
      <c r="B116" s="370">
        <v>2930</v>
      </c>
      <c r="C116" s="370">
        <v>53</v>
      </c>
      <c r="D116" s="370">
        <v>123</v>
      </c>
      <c r="E116" s="370">
        <v>600</v>
      </c>
      <c r="F116" s="370">
        <v>4</v>
      </c>
      <c r="G116" s="370">
        <v>1</v>
      </c>
      <c r="H116" s="370">
        <v>33</v>
      </c>
      <c r="I116" s="370">
        <v>15</v>
      </c>
      <c r="J116" s="370">
        <v>1</v>
      </c>
      <c r="K116" s="370">
        <v>1</v>
      </c>
      <c r="L116" s="370">
        <v>4</v>
      </c>
      <c r="M116" s="370">
        <v>53</v>
      </c>
      <c r="N116" s="370">
        <v>3818</v>
      </c>
    </row>
    <row r="117" spans="1:14" ht="11.25">
      <c r="A117" s="13" t="s">
        <v>161</v>
      </c>
      <c r="B117" s="13">
        <f aca="true" t="shared" si="10" ref="B117:N117">SUM(B115:B116)</f>
        <v>6719</v>
      </c>
      <c r="C117" s="13">
        <f t="shared" si="10"/>
        <v>128</v>
      </c>
      <c r="D117" s="13">
        <f t="shared" si="10"/>
        <v>522</v>
      </c>
      <c r="E117" s="13">
        <f t="shared" si="10"/>
        <v>1622</v>
      </c>
      <c r="F117" s="13">
        <f t="shared" si="10"/>
        <v>8</v>
      </c>
      <c r="G117" s="13">
        <f t="shared" si="10"/>
        <v>2</v>
      </c>
      <c r="H117" s="13">
        <f t="shared" si="10"/>
        <v>106</v>
      </c>
      <c r="I117" s="13">
        <f t="shared" si="10"/>
        <v>43</v>
      </c>
      <c r="J117" s="13">
        <f t="shared" si="10"/>
        <v>4</v>
      </c>
      <c r="K117" s="13">
        <f t="shared" si="10"/>
        <v>1</v>
      </c>
      <c r="L117" s="13">
        <f t="shared" si="10"/>
        <v>5</v>
      </c>
      <c r="M117" s="13">
        <f t="shared" si="10"/>
        <v>145</v>
      </c>
      <c r="N117" s="13">
        <f t="shared" si="10"/>
        <v>9305</v>
      </c>
    </row>
    <row r="119" spans="1:14" ht="11.25">
      <c r="A119" s="884" t="s">
        <v>338</v>
      </c>
      <c r="B119" s="884"/>
      <c r="C119" s="884"/>
      <c r="D119" s="884"/>
      <c r="E119" s="884"/>
      <c r="F119" s="884"/>
      <c r="G119" s="884"/>
      <c r="H119" s="884"/>
      <c r="I119" s="884"/>
      <c r="J119" s="884"/>
      <c r="K119" s="884"/>
      <c r="L119" s="884"/>
      <c r="M119" s="884"/>
      <c r="N119" s="884"/>
    </row>
    <row r="120" ht="11.25">
      <c r="N120" s="578"/>
    </row>
    <row r="121" spans="2:14" ht="14.25" customHeight="1">
      <c r="B121" s="874" t="s">
        <v>255</v>
      </c>
      <c r="C121" s="876" t="s">
        <v>256</v>
      </c>
      <c r="D121" s="824" t="s">
        <v>443</v>
      </c>
      <c r="E121" s="874" t="s">
        <v>125</v>
      </c>
      <c r="F121" s="874" t="s">
        <v>257</v>
      </c>
      <c r="G121" s="874" t="s">
        <v>258</v>
      </c>
      <c r="H121" s="824" t="s">
        <v>285</v>
      </c>
      <c r="I121" s="874" t="s">
        <v>286</v>
      </c>
      <c r="J121" s="874" t="s">
        <v>261</v>
      </c>
      <c r="K121" s="874" t="s">
        <v>262</v>
      </c>
      <c r="L121" s="824" t="s">
        <v>263</v>
      </c>
      <c r="M121" s="874" t="s">
        <v>264</v>
      </c>
      <c r="N121" s="874" t="s">
        <v>17</v>
      </c>
    </row>
    <row r="122" spans="2:14" ht="14.25" customHeight="1">
      <c r="B122" s="875"/>
      <c r="C122" s="877" t="s">
        <v>265</v>
      </c>
      <c r="D122" s="878"/>
      <c r="E122" s="875"/>
      <c r="F122" s="875"/>
      <c r="G122" s="875"/>
      <c r="H122" s="878"/>
      <c r="I122" s="875"/>
      <c r="J122" s="875"/>
      <c r="K122" s="875"/>
      <c r="L122" s="878"/>
      <c r="M122" s="875"/>
      <c r="N122" s="875"/>
    </row>
    <row r="123" spans="1:14" ht="11.25">
      <c r="A123" s="13" t="s">
        <v>339</v>
      </c>
      <c r="B123" s="13">
        <v>2060</v>
      </c>
      <c r="C123" s="13">
        <v>34</v>
      </c>
      <c r="D123" s="13">
        <v>199</v>
      </c>
      <c r="E123" s="13">
        <v>371</v>
      </c>
      <c r="F123" s="13">
        <v>1</v>
      </c>
      <c r="G123" s="13">
        <v>0</v>
      </c>
      <c r="H123" s="13">
        <v>47</v>
      </c>
      <c r="I123" s="13">
        <v>37</v>
      </c>
      <c r="J123" s="13">
        <v>1</v>
      </c>
      <c r="K123" s="13">
        <v>0</v>
      </c>
      <c r="L123" s="13">
        <v>0</v>
      </c>
      <c r="M123" s="13">
        <v>162</v>
      </c>
      <c r="N123" s="13">
        <v>2912</v>
      </c>
    </row>
    <row r="124" spans="1:14" ht="11.25">
      <c r="A124" s="13" t="s">
        <v>340</v>
      </c>
      <c r="B124" s="13">
        <v>1347</v>
      </c>
      <c r="C124" s="13">
        <v>33</v>
      </c>
      <c r="D124" s="13">
        <v>268</v>
      </c>
      <c r="E124" s="13">
        <v>178</v>
      </c>
      <c r="F124" s="13">
        <v>0</v>
      </c>
      <c r="G124" s="13">
        <v>0</v>
      </c>
      <c r="H124" s="13">
        <v>46</v>
      </c>
      <c r="I124" s="13">
        <v>61</v>
      </c>
      <c r="J124" s="13">
        <v>5</v>
      </c>
      <c r="K124" s="13">
        <v>0</v>
      </c>
      <c r="L124" s="13">
        <v>0</v>
      </c>
      <c r="M124" s="13">
        <v>53</v>
      </c>
      <c r="N124" s="13">
        <v>1991</v>
      </c>
    </row>
    <row r="125" spans="1:14" ht="11.25">
      <c r="A125" s="20" t="s">
        <v>341</v>
      </c>
      <c r="B125" s="20">
        <v>1207</v>
      </c>
      <c r="C125" s="20">
        <v>25</v>
      </c>
      <c r="D125" s="20">
        <v>276</v>
      </c>
      <c r="E125" s="20">
        <v>231</v>
      </c>
      <c r="F125" s="20">
        <v>1</v>
      </c>
      <c r="G125" s="20">
        <v>1</v>
      </c>
      <c r="H125" s="20">
        <v>56</v>
      </c>
      <c r="I125" s="20">
        <v>47</v>
      </c>
      <c r="J125" s="20">
        <v>4</v>
      </c>
      <c r="K125" s="20">
        <v>0</v>
      </c>
      <c r="L125" s="20">
        <v>0</v>
      </c>
      <c r="M125" s="20">
        <v>31</v>
      </c>
      <c r="N125" s="20">
        <v>1879</v>
      </c>
    </row>
    <row r="126" spans="1:14" ht="11.25">
      <c r="A126" s="370" t="s">
        <v>342</v>
      </c>
      <c r="B126" s="370">
        <v>665</v>
      </c>
      <c r="C126" s="370">
        <v>5</v>
      </c>
      <c r="D126" s="370">
        <v>23</v>
      </c>
      <c r="E126" s="370">
        <v>84</v>
      </c>
      <c r="F126" s="370">
        <v>1</v>
      </c>
      <c r="G126" s="370">
        <v>0</v>
      </c>
      <c r="H126" s="370">
        <v>8</v>
      </c>
      <c r="I126" s="370">
        <v>5</v>
      </c>
      <c r="J126" s="370">
        <v>2</v>
      </c>
      <c r="K126" s="370">
        <v>0</v>
      </c>
      <c r="L126" s="370">
        <v>0</v>
      </c>
      <c r="M126" s="370">
        <v>10</v>
      </c>
      <c r="N126" s="370">
        <v>803</v>
      </c>
    </row>
    <row r="127" spans="1:14" ht="11.25">
      <c r="A127" s="13" t="s">
        <v>161</v>
      </c>
      <c r="B127" s="13">
        <f aca="true" t="shared" si="11" ref="B127:N127">SUM(B123:B126)</f>
        <v>5279</v>
      </c>
      <c r="C127" s="13">
        <f t="shared" si="11"/>
        <v>97</v>
      </c>
      <c r="D127" s="13">
        <f t="shared" si="11"/>
        <v>766</v>
      </c>
      <c r="E127" s="13">
        <f t="shared" si="11"/>
        <v>864</v>
      </c>
      <c r="F127" s="13">
        <f t="shared" si="11"/>
        <v>3</v>
      </c>
      <c r="G127" s="13">
        <f t="shared" si="11"/>
        <v>1</v>
      </c>
      <c r="H127" s="13">
        <f t="shared" si="11"/>
        <v>157</v>
      </c>
      <c r="I127" s="13">
        <f t="shared" si="11"/>
        <v>150</v>
      </c>
      <c r="J127" s="13">
        <f t="shared" si="11"/>
        <v>12</v>
      </c>
      <c r="K127" s="13">
        <f t="shared" si="11"/>
        <v>0</v>
      </c>
      <c r="L127" s="13">
        <f t="shared" si="11"/>
        <v>0</v>
      </c>
      <c r="M127" s="13">
        <f t="shared" si="11"/>
        <v>256</v>
      </c>
      <c r="N127" s="13">
        <f t="shared" si="11"/>
        <v>7585</v>
      </c>
    </row>
    <row r="129" spans="1:14" s="579" customFormat="1" ht="11.25">
      <c r="A129" s="883" t="s">
        <v>489</v>
      </c>
      <c r="B129" s="883"/>
      <c r="C129" s="883"/>
      <c r="D129" s="883"/>
      <c r="E129" s="883"/>
      <c r="F129" s="883"/>
      <c r="G129" s="883"/>
      <c r="H129" s="883"/>
      <c r="I129" s="883"/>
      <c r="J129" s="883"/>
      <c r="K129" s="883"/>
      <c r="L129" s="883"/>
      <c r="M129" s="883"/>
      <c r="N129" s="883"/>
    </row>
    <row r="130" spans="1:20" s="26" customFormat="1" ht="15.75" customHeight="1">
      <c r="A130" s="822"/>
      <c r="B130" s="823"/>
      <c r="C130" s="823"/>
      <c r="D130" s="823"/>
      <c r="E130" s="823"/>
      <c r="F130" s="823"/>
      <c r="G130" s="823"/>
      <c r="H130" s="823"/>
      <c r="I130" s="823"/>
      <c r="J130" s="823"/>
      <c r="K130" s="823"/>
      <c r="L130" s="823"/>
      <c r="M130" s="823"/>
      <c r="N130" s="823"/>
      <c r="O130" s="823"/>
      <c r="P130" s="823"/>
      <c r="Q130" s="823"/>
      <c r="R130" s="823"/>
      <c r="S130" s="823"/>
      <c r="T130" s="823"/>
    </row>
    <row r="131" spans="1:14" ht="11.25">
      <c r="A131" s="884" t="s">
        <v>343</v>
      </c>
      <c r="B131" s="884"/>
      <c r="C131" s="884"/>
      <c r="D131" s="884"/>
      <c r="E131" s="884"/>
      <c r="F131" s="884"/>
      <c r="G131" s="884"/>
      <c r="H131" s="884"/>
      <c r="I131" s="884"/>
      <c r="J131" s="884"/>
      <c r="K131" s="884"/>
      <c r="L131" s="884"/>
      <c r="M131" s="884"/>
      <c r="N131" s="884"/>
    </row>
    <row r="132" ht="11.25">
      <c r="N132" s="578"/>
    </row>
    <row r="133" spans="2:14" ht="14.25" customHeight="1">
      <c r="B133" s="874" t="s">
        <v>255</v>
      </c>
      <c r="C133" s="876" t="s">
        <v>256</v>
      </c>
      <c r="D133" s="824" t="s">
        <v>443</v>
      </c>
      <c r="E133" s="874" t="s">
        <v>125</v>
      </c>
      <c r="F133" s="874" t="s">
        <v>257</v>
      </c>
      <c r="G133" s="874" t="s">
        <v>258</v>
      </c>
      <c r="H133" s="824" t="s">
        <v>285</v>
      </c>
      <c r="I133" s="874" t="s">
        <v>286</v>
      </c>
      <c r="J133" s="874" t="s">
        <v>261</v>
      </c>
      <c r="K133" s="874" t="s">
        <v>262</v>
      </c>
      <c r="L133" s="824" t="s">
        <v>263</v>
      </c>
      <c r="M133" s="874" t="s">
        <v>264</v>
      </c>
      <c r="N133" s="874" t="s">
        <v>17</v>
      </c>
    </row>
    <row r="134" spans="2:14" ht="14.25" customHeight="1">
      <c r="B134" s="875"/>
      <c r="C134" s="877" t="s">
        <v>265</v>
      </c>
      <c r="D134" s="878"/>
      <c r="E134" s="875"/>
      <c r="F134" s="875"/>
      <c r="G134" s="875"/>
      <c r="H134" s="878"/>
      <c r="I134" s="875"/>
      <c r="J134" s="875"/>
      <c r="K134" s="875"/>
      <c r="L134" s="878"/>
      <c r="M134" s="875"/>
      <c r="N134" s="875"/>
    </row>
    <row r="135" spans="1:14" ht="11.25">
      <c r="A135" s="13" t="s">
        <v>344</v>
      </c>
      <c r="B135" s="13">
        <v>4409</v>
      </c>
      <c r="C135" s="13">
        <v>194</v>
      </c>
      <c r="D135" s="13">
        <v>771</v>
      </c>
      <c r="E135" s="13">
        <v>828</v>
      </c>
      <c r="F135" s="13">
        <v>4</v>
      </c>
      <c r="G135" s="13">
        <v>0</v>
      </c>
      <c r="H135" s="13">
        <v>144</v>
      </c>
      <c r="I135" s="13">
        <v>168</v>
      </c>
      <c r="J135" s="13">
        <v>8</v>
      </c>
      <c r="K135" s="13">
        <v>3</v>
      </c>
      <c r="L135" s="13">
        <v>2</v>
      </c>
      <c r="M135" s="13">
        <v>238</v>
      </c>
      <c r="N135" s="13">
        <v>6769</v>
      </c>
    </row>
    <row r="136" spans="1:14" ht="11.25">
      <c r="A136" s="13" t="s">
        <v>345</v>
      </c>
      <c r="B136" s="13">
        <v>2797</v>
      </c>
      <c r="C136" s="13">
        <v>262</v>
      </c>
      <c r="D136" s="13">
        <v>682</v>
      </c>
      <c r="E136" s="13">
        <v>629</v>
      </c>
      <c r="F136" s="13">
        <v>4</v>
      </c>
      <c r="G136" s="13">
        <v>0</v>
      </c>
      <c r="H136" s="13">
        <v>81</v>
      </c>
      <c r="I136" s="13">
        <v>122</v>
      </c>
      <c r="J136" s="13">
        <v>2</v>
      </c>
      <c r="K136" s="13">
        <v>0</v>
      </c>
      <c r="L136" s="13">
        <v>3</v>
      </c>
      <c r="M136" s="13">
        <v>318</v>
      </c>
      <c r="N136" s="13">
        <v>4900</v>
      </c>
    </row>
    <row r="137" spans="1:14" ht="11.25">
      <c r="A137" s="13" t="s">
        <v>346</v>
      </c>
      <c r="B137" s="13">
        <v>1044</v>
      </c>
      <c r="C137" s="13">
        <v>129</v>
      </c>
      <c r="D137" s="13">
        <v>449</v>
      </c>
      <c r="E137" s="13">
        <v>259</v>
      </c>
      <c r="F137" s="13">
        <v>1</v>
      </c>
      <c r="G137" s="13">
        <v>0</v>
      </c>
      <c r="H137" s="13">
        <v>59</v>
      </c>
      <c r="I137" s="13">
        <v>88</v>
      </c>
      <c r="J137" s="13">
        <v>3</v>
      </c>
      <c r="K137" s="13">
        <v>0</v>
      </c>
      <c r="L137" s="13">
        <v>0</v>
      </c>
      <c r="M137" s="13">
        <v>112</v>
      </c>
      <c r="N137" s="13">
        <v>2144</v>
      </c>
    </row>
    <row r="138" spans="1:14" ht="11.25">
      <c r="A138" s="13" t="s">
        <v>347</v>
      </c>
      <c r="B138" s="13">
        <v>1986</v>
      </c>
      <c r="C138" s="13">
        <v>236</v>
      </c>
      <c r="D138" s="13">
        <v>318</v>
      </c>
      <c r="E138" s="13">
        <v>600</v>
      </c>
      <c r="F138" s="13">
        <v>0</v>
      </c>
      <c r="G138" s="13">
        <v>0</v>
      </c>
      <c r="H138" s="13">
        <v>67</v>
      </c>
      <c r="I138" s="13">
        <v>66</v>
      </c>
      <c r="J138" s="13">
        <v>6</v>
      </c>
      <c r="K138" s="13">
        <v>2</v>
      </c>
      <c r="L138" s="13">
        <v>0</v>
      </c>
      <c r="M138" s="13">
        <v>93</v>
      </c>
      <c r="N138" s="13">
        <v>3374</v>
      </c>
    </row>
    <row r="139" spans="1:14" ht="11.25">
      <c r="A139" s="370" t="s">
        <v>348</v>
      </c>
      <c r="B139" s="370">
        <v>2547</v>
      </c>
      <c r="C139" s="370">
        <v>139</v>
      </c>
      <c r="D139" s="370">
        <v>894</v>
      </c>
      <c r="E139" s="370">
        <v>380</v>
      </c>
      <c r="F139" s="370">
        <v>4</v>
      </c>
      <c r="G139" s="370">
        <v>2</v>
      </c>
      <c r="H139" s="370">
        <v>123</v>
      </c>
      <c r="I139" s="370">
        <v>191</v>
      </c>
      <c r="J139" s="370">
        <v>3</v>
      </c>
      <c r="K139" s="370">
        <v>4</v>
      </c>
      <c r="L139" s="370">
        <v>0</v>
      </c>
      <c r="M139" s="370">
        <v>366</v>
      </c>
      <c r="N139" s="370">
        <v>4653</v>
      </c>
    </row>
    <row r="140" spans="1:14" ht="11.25">
      <c r="A140" s="13" t="s">
        <v>161</v>
      </c>
      <c r="B140" s="13">
        <f aca="true" t="shared" si="12" ref="B140:N140">SUM(B135:B139)</f>
        <v>12783</v>
      </c>
      <c r="C140" s="13">
        <f t="shared" si="12"/>
        <v>960</v>
      </c>
      <c r="D140" s="13">
        <f t="shared" si="12"/>
        <v>3114</v>
      </c>
      <c r="E140" s="13">
        <f t="shared" si="12"/>
        <v>2696</v>
      </c>
      <c r="F140" s="13">
        <f t="shared" si="12"/>
        <v>13</v>
      </c>
      <c r="G140" s="13">
        <f t="shared" si="12"/>
        <v>2</v>
      </c>
      <c r="H140" s="13">
        <f t="shared" si="12"/>
        <v>474</v>
      </c>
      <c r="I140" s="13">
        <f t="shared" si="12"/>
        <v>635</v>
      </c>
      <c r="J140" s="13">
        <f t="shared" si="12"/>
        <v>22</v>
      </c>
      <c r="K140" s="13">
        <f t="shared" si="12"/>
        <v>9</v>
      </c>
      <c r="L140" s="13">
        <f t="shared" si="12"/>
        <v>5</v>
      </c>
      <c r="M140" s="13">
        <f t="shared" si="12"/>
        <v>1127</v>
      </c>
      <c r="N140" s="13">
        <f t="shared" si="12"/>
        <v>21840</v>
      </c>
    </row>
    <row r="142" spans="1:14" ht="11.25">
      <c r="A142" s="884" t="s">
        <v>349</v>
      </c>
      <c r="B142" s="884"/>
      <c r="C142" s="884"/>
      <c r="D142" s="884"/>
      <c r="E142" s="884"/>
      <c r="F142" s="884"/>
      <c r="G142" s="884"/>
      <c r="H142" s="884"/>
      <c r="I142" s="884"/>
      <c r="J142" s="884"/>
      <c r="K142" s="884"/>
      <c r="L142" s="884"/>
      <c r="M142" s="884"/>
      <c r="N142" s="884"/>
    </row>
    <row r="143" ht="11.25">
      <c r="N143" s="578"/>
    </row>
    <row r="144" spans="2:14" ht="14.25" customHeight="1">
      <c r="B144" s="874" t="s">
        <v>255</v>
      </c>
      <c r="C144" s="876" t="s">
        <v>256</v>
      </c>
      <c r="D144" s="824" t="s">
        <v>443</v>
      </c>
      <c r="E144" s="874" t="s">
        <v>125</v>
      </c>
      <c r="F144" s="874" t="s">
        <v>257</v>
      </c>
      <c r="G144" s="874" t="s">
        <v>258</v>
      </c>
      <c r="H144" s="824" t="s">
        <v>285</v>
      </c>
      <c r="I144" s="874" t="s">
        <v>286</v>
      </c>
      <c r="J144" s="874" t="s">
        <v>261</v>
      </c>
      <c r="K144" s="874" t="s">
        <v>262</v>
      </c>
      <c r="L144" s="824" t="s">
        <v>263</v>
      </c>
      <c r="M144" s="874" t="s">
        <v>264</v>
      </c>
      <c r="N144" s="874" t="s">
        <v>17</v>
      </c>
    </row>
    <row r="145" spans="2:14" ht="14.25" customHeight="1">
      <c r="B145" s="875"/>
      <c r="C145" s="877" t="s">
        <v>265</v>
      </c>
      <c r="D145" s="878"/>
      <c r="E145" s="875"/>
      <c r="F145" s="875"/>
      <c r="G145" s="875"/>
      <c r="H145" s="878"/>
      <c r="I145" s="875"/>
      <c r="J145" s="875"/>
      <c r="K145" s="875"/>
      <c r="L145" s="878"/>
      <c r="M145" s="875"/>
      <c r="N145" s="875"/>
    </row>
    <row r="146" spans="1:14" ht="11.25">
      <c r="A146" s="13" t="s">
        <v>350</v>
      </c>
      <c r="B146" s="13">
        <v>2727</v>
      </c>
      <c r="C146" s="13">
        <v>269</v>
      </c>
      <c r="D146" s="13">
        <v>1439</v>
      </c>
      <c r="E146" s="13">
        <v>535</v>
      </c>
      <c r="F146" s="13">
        <v>2</v>
      </c>
      <c r="G146" s="13">
        <v>0</v>
      </c>
      <c r="H146" s="13">
        <v>125</v>
      </c>
      <c r="I146" s="13">
        <v>255</v>
      </c>
      <c r="J146" s="13">
        <v>3</v>
      </c>
      <c r="K146" s="13">
        <v>68</v>
      </c>
      <c r="L146" s="13">
        <v>1</v>
      </c>
      <c r="M146" s="13">
        <v>107</v>
      </c>
      <c r="N146" s="13">
        <v>5531</v>
      </c>
    </row>
    <row r="147" spans="1:14" ht="11.25">
      <c r="A147" s="13" t="s">
        <v>351</v>
      </c>
      <c r="B147" s="13">
        <v>3425</v>
      </c>
      <c r="C147" s="13">
        <v>164</v>
      </c>
      <c r="D147" s="13">
        <v>1392</v>
      </c>
      <c r="E147" s="13">
        <v>636</v>
      </c>
      <c r="F147" s="13">
        <v>5</v>
      </c>
      <c r="G147" s="13">
        <v>5</v>
      </c>
      <c r="H147" s="13">
        <v>151</v>
      </c>
      <c r="I147" s="13">
        <v>237</v>
      </c>
      <c r="J147" s="13">
        <v>2</v>
      </c>
      <c r="K147" s="13">
        <v>44</v>
      </c>
      <c r="L147" s="13">
        <v>1</v>
      </c>
      <c r="M147" s="13">
        <v>72</v>
      </c>
      <c r="N147" s="13">
        <v>6134</v>
      </c>
    </row>
    <row r="148" spans="1:14" ht="11.25">
      <c r="A148" s="13" t="s">
        <v>352</v>
      </c>
      <c r="B148" s="13">
        <v>3115</v>
      </c>
      <c r="C148" s="13">
        <v>324</v>
      </c>
      <c r="D148" s="13">
        <v>895</v>
      </c>
      <c r="E148" s="13">
        <v>797</v>
      </c>
      <c r="F148" s="13">
        <v>4</v>
      </c>
      <c r="G148" s="13">
        <v>2</v>
      </c>
      <c r="H148" s="13">
        <v>125</v>
      </c>
      <c r="I148" s="13">
        <v>224</v>
      </c>
      <c r="J148" s="13">
        <v>8</v>
      </c>
      <c r="K148" s="13">
        <v>11</v>
      </c>
      <c r="L148" s="13">
        <v>0</v>
      </c>
      <c r="M148" s="13">
        <v>489</v>
      </c>
      <c r="N148" s="13">
        <v>5994</v>
      </c>
    </row>
    <row r="149" spans="1:14" ht="11.25">
      <c r="A149" s="370" t="s">
        <v>353</v>
      </c>
      <c r="B149" s="370">
        <v>3136</v>
      </c>
      <c r="C149" s="370">
        <v>290</v>
      </c>
      <c r="D149" s="370">
        <v>1248</v>
      </c>
      <c r="E149" s="370">
        <v>516</v>
      </c>
      <c r="F149" s="370">
        <v>1</v>
      </c>
      <c r="G149" s="370">
        <v>7</v>
      </c>
      <c r="H149" s="370">
        <v>152</v>
      </c>
      <c r="I149" s="370">
        <v>173</v>
      </c>
      <c r="J149" s="370">
        <v>4</v>
      </c>
      <c r="K149" s="370">
        <v>22</v>
      </c>
      <c r="L149" s="370">
        <v>0</v>
      </c>
      <c r="M149" s="370">
        <v>353</v>
      </c>
      <c r="N149" s="370">
        <v>5902</v>
      </c>
    </row>
    <row r="150" spans="1:14" ht="11.25">
      <c r="A150" s="13" t="s">
        <v>161</v>
      </c>
      <c r="B150" s="13">
        <f aca="true" t="shared" si="13" ref="B150:N150">SUM(B146:B149)</f>
        <v>12403</v>
      </c>
      <c r="C150" s="13">
        <f t="shared" si="13"/>
        <v>1047</v>
      </c>
      <c r="D150" s="13">
        <f t="shared" si="13"/>
        <v>4974</v>
      </c>
      <c r="E150" s="13">
        <f t="shared" si="13"/>
        <v>2484</v>
      </c>
      <c r="F150" s="13">
        <f t="shared" si="13"/>
        <v>12</v>
      </c>
      <c r="G150" s="13">
        <f t="shared" si="13"/>
        <v>14</v>
      </c>
      <c r="H150" s="13">
        <f t="shared" si="13"/>
        <v>553</v>
      </c>
      <c r="I150" s="13">
        <f t="shared" si="13"/>
        <v>889</v>
      </c>
      <c r="J150" s="13">
        <f t="shared" si="13"/>
        <v>17</v>
      </c>
      <c r="K150" s="13">
        <f t="shared" si="13"/>
        <v>145</v>
      </c>
      <c r="L150" s="13">
        <f t="shared" si="13"/>
        <v>2</v>
      </c>
      <c r="M150" s="13">
        <f t="shared" si="13"/>
        <v>1021</v>
      </c>
      <c r="N150" s="13">
        <f t="shared" si="13"/>
        <v>23561</v>
      </c>
    </row>
    <row r="152" spans="1:14" ht="11.25">
      <c r="A152" s="884" t="s">
        <v>354</v>
      </c>
      <c r="B152" s="884"/>
      <c r="C152" s="884"/>
      <c r="D152" s="884"/>
      <c r="E152" s="884"/>
      <c r="F152" s="884"/>
      <c r="G152" s="884"/>
      <c r="H152" s="884"/>
      <c r="I152" s="884"/>
      <c r="J152" s="884"/>
      <c r="K152" s="884"/>
      <c r="L152" s="884"/>
      <c r="M152" s="884"/>
      <c r="N152" s="884"/>
    </row>
    <row r="153" ht="11.25">
      <c r="N153" s="578"/>
    </row>
    <row r="154" spans="2:14" ht="14.25" customHeight="1">
      <c r="B154" s="874" t="s">
        <v>255</v>
      </c>
      <c r="C154" s="876" t="s">
        <v>256</v>
      </c>
      <c r="D154" s="824" t="s">
        <v>443</v>
      </c>
      <c r="E154" s="874" t="s">
        <v>125</v>
      </c>
      <c r="F154" s="874" t="s">
        <v>257</v>
      </c>
      <c r="G154" s="874" t="s">
        <v>258</v>
      </c>
      <c r="H154" s="824" t="s">
        <v>285</v>
      </c>
      <c r="I154" s="874" t="s">
        <v>286</v>
      </c>
      <c r="J154" s="874" t="s">
        <v>261</v>
      </c>
      <c r="K154" s="874" t="s">
        <v>262</v>
      </c>
      <c r="L154" s="824" t="s">
        <v>263</v>
      </c>
      <c r="M154" s="874" t="s">
        <v>264</v>
      </c>
      <c r="N154" s="874" t="s">
        <v>17</v>
      </c>
    </row>
    <row r="155" spans="2:14" ht="14.25" customHeight="1">
      <c r="B155" s="875"/>
      <c r="C155" s="877" t="s">
        <v>265</v>
      </c>
      <c r="D155" s="878"/>
      <c r="E155" s="875"/>
      <c r="F155" s="875"/>
      <c r="G155" s="875"/>
      <c r="H155" s="878"/>
      <c r="I155" s="875"/>
      <c r="J155" s="875"/>
      <c r="K155" s="875"/>
      <c r="L155" s="878"/>
      <c r="M155" s="875"/>
      <c r="N155" s="875"/>
    </row>
    <row r="156" spans="1:14" ht="11.25">
      <c r="A156" s="13" t="s">
        <v>355</v>
      </c>
      <c r="B156" s="13">
        <v>2000</v>
      </c>
      <c r="C156" s="13">
        <v>327</v>
      </c>
      <c r="D156" s="13">
        <v>664</v>
      </c>
      <c r="E156" s="13">
        <v>358</v>
      </c>
      <c r="F156" s="13">
        <v>3</v>
      </c>
      <c r="G156" s="13">
        <v>1</v>
      </c>
      <c r="H156" s="13">
        <v>121</v>
      </c>
      <c r="I156" s="13">
        <v>157</v>
      </c>
      <c r="J156" s="13">
        <v>2</v>
      </c>
      <c r="K156" s="13">
        <v>0</v>
      </c>
      <c r="L156" s="13">
        <v>0</v>
      </c>
      <c r="M156" s="13">
        <v>40</v>
      </c>
      <c r="N156" s="13">
        <v>3673</v>
      </c>
    </row>
    <row r="157" spans="1:14" ht="11.25">
      <c r="A157" s="13" t="s">
        <v>356</v>
      </c>
      <c r="B157" s="13">
        <v>3127</v>
      </c>
      <c r="C157" s="13">
        <v>280</v>
      </c>
      <c r="D157" s="13">
        <v>572</v>
      </c>
      <c r="E157" s="13">
        <v>456</v>
      </c>
      <c r="F157" s="13">
        <v>2</v>
      </c>
      <c r="G157" s="13">
        <v>1</v>
      </c>
      <c r="H157" s="13">
        <v>124</v>
      </c>
      <c r="I157" s="13">
        <v>178</v>
      </c>
      <c r="J157" s="13">
        <v>12</v>
      </c>
      <c r="K157" s="13">
        <v>22</v>
      </c>
      <c r="L157" s="13">
        <v>0</v>
      </c>
      <c r="M157" s="13">
        <v>39</v>
      </c>
      <c r="N157" s="13">
        <v>4813</v>
      </c>
    </row>
    <row r="158" spans="1:14" ht="11.25">
      <c r="A158" s="13" t="s">
        <v>357</v>
      </c>
      <c r="B158" s="13">
        <v>1625</v>
      </c>
      <c r="C158" s="13">
        <v>210</v>
      </c>
      <c r="D158" s="13">
        <v>921</v>
      </c>
      <c r="E158" s="13">
        <v>304</v>
      </c>
      <c r="F158" s="13">
        <v>2</v>
      </c>
      <c r="G158" s="13">
        <v>0</v>
      </c>
      <c r="H158" s="13">
        <v>88</v>
      </c>
      <c r="I158" s="13">
        <v>158</v>
      </c>
      <c r="J158" s="13">
        <v>2</v>
      </c>
      <c r="K158" s="13">
        <v>2</v>
      </c>
      <c r="L158" s="13">
        <v>0</v>
      </c>
      <c r="M158" s="13">
        <v>43</v>
      </c>
      <c r="N158" s="13">
        <v>3355</v>
      </c>
    </row>
    <row r="159" spans="1:14" ht="11.25">
      <c r="A159" s="370" t="s">
        <v>358</v>
      </c>
      <c r="B159" s="370">
        <v>1862</v>
      </c>
      <c r="C159" s="370">
        <v>392</v>
      </c>
      <c r="D159" s="370">
        <v>563</v>
      </c>
      <c r="E159" s="370">
        <v>389</v>
      </c>
      <c r="F159" s="370">
        <v>3</v>
      </c>
      <c r="G159" s="370">
        <v>2</v>
      </c>
      <c r="H159" s="370">
        <v>82</v>
      </c>
      <c r="I159" s="370">
        <v>154</v>
      </c>
      <c r="J159" s="370">
        <v>2</v>
      </c>
      <c r="K159" s="370">
        <v>0</v>
      </c>
      <c r="L159" s="370">
        <v>1</v>
      </c>
      <c r="M159" s="370">
        <v>78</v>
      </c>
      <c r="N159" s="370">
        <v>3528</v>
      </c>
    </row>
    <row r="160" spans="1:14" ht="11.25">
      <c r="A160" s="13" t="s">
        <v>161</v>
      </c>
      <c r="B160" s="13">
        <f aca="true" t="shared" si="14" ref="B160:N160">SUM(B156:B159)</f>
        <v>8614</v>
      </c>
      <c r="C160" s="13">
        <f t="shared" si="14"/>
        <v>1209</v>
      </c>
      <c r="D160" s="13">
        <f t="shared" si="14"/>
        <v>2720</v>
      </c>
      <c r="E160" s="13">
        <f t="shared" si="14"/>
        <v>1507</v>
      </c>
      <c r="F160" s="13">
        <f t="shared" si="14"/>
        <v>10</v>
      </c>
      <c r="G160" s="13">
        <f t="shared" si="14"/>
        <v>4</v>
      </c>
      <c r="H160" s="13">
        <f t="shared" si="14"/>
        <v>415</v>
      </c>
      <c r="I160" s="13">
        <f t="shared" si="14"/>
        <v>647</v>
      </c>
      <c r="J160" s="13">
        <f t="shared" si="14"/>
        <v>18</v>
      </c>
      <c r="K160" s="13">
        <f t="shared" si="14"/>
        <v>24</v>
      </c>
      <c r="L160" s="13">
        <f t="shared" si="14"/>
        <v>1</v>
      </c>
      <c r="M160" s="13">
        <f t="shared" si="14"/>
        <v>200</v>
      </c>
      <c r="N160" s="13">
        <f t="shared" si="14"/>
        <v>15369</v>
      </c>
    </row>
    <row r="162" spans="1:14" s="579" customFormat="1" ht="11.25">
      <c r="A162" s="883" t="s">
        <v>489</v>
      </c>
      <c r="B162" s="883"/>
      <c r="C162" s="883"/>
      <c r="D162" s="883"/>
      <c r="E162" s="883"/>
      <c r="F162" s="883"/>
      <c r="G162" s="883"/>
      <c r="H162" s="883"/>
      <c r="I162" s="883"/>
      <c r="J162" s="883"/>
      <c r="K162" s="883"/>
      <c r="L162" s="883"/>
      <c r="M162" s="883"/>
      <c r="N162" s="883"/>
    </row>
    <row r="163" spans="1:20" s="26" customFormat="1" ht="15.75" customHeight="1">
      <c r="A163" s="822"/>
      <c r="B163" s="823"/>
      <c r="C163" s="823"/>
      <c r="D163" s="823"/>
      <c r="E163" s="823"/>
      <c r="F163" s="823"/>
      <c r="G163" s="823"/>
      <c r="H163" s="823"/>
      <c r="I163" s="823"/>
      <c r="J163" s="823"/>
      <c r="K163" s="823"/>
      <c r="L163" s="823"/>
      <c r="M163" s="823"/>
      <c r="N163" s="823"/>
      <c r="O163" s="823"/>
      <c r="P163" s="823"/>
      <c r="Q163" s="823"/>
      <c r="R163" s="823"/>
      <c r="S163" s="823"/>
      <c r="T163" s="823"/>
    </row>
    <row r="164" spans="1:14" ht="11.25">
      <c r="A164" s="884" t="s">
        <v>359</v>
      </c>
      <c r="B164" s="884"/>
      <c r="C164" s="884"/>
      <c r="D164" s="884"/>
      <c r="E164" s="884"/>
      <c r="F164" s="884"/>
      <c r="G164" s="884"/>
      <c r="H164" s="884"/>
      <c r="I164" s="884"/>
      <c r="J164" s="884"/>
      <c r="K164" s="884"/>
      <c r="L164" s="884"/>
      <c r="M164" s="884"/>
      <c r="N164" s="884"/>
    </row>
    <row r="165" ht="11.25">
      <c r="N165" s="578"/>
    </row>
    <row r="166" spans="2:14" ht="14.25" customHeight="1">
      <c r="B166" s="874" t="s">
        <v>255</v>
      </c>
      <c r="C166" s="876" t="s">
        <v>256</v>
      </c>
      <c r="D166" s="824" t="s">
        <v>443</v>
      </c>
      <c r="E166" s="874" t="s">
        <v>125</v>
      </c>
      <c r="F166" s="874" t="s">
        <v>257</v>
      </c>
      <c r="G166" s="874" t="s">
        <v>258</v>
      </c>
      <c r="H166" s="824" t="s">
        <v>285</v>
      </c>
      <c r="I166" s="874" t="s">
        <v>286</v>
      </c>
      <c r="J166" s="874" t="s">
        <v>261</v>
      </c>
      <c r="K166" s="874" t="s">
        <v>262</v>
      </c>
      <c r="L166" s="824" t="s">
        <v>263</v>
      </c>
      <c r="M166" s="874" t="s">
        <v>264</v>
      </c>
      <c r="N166" s="874" t="s">
        <v>17</v>
      </c>
    </row>
    <row r="167" spans="2:14" ht="14.25" customHeight="1">
      <c r="B167" s="875"/>
      <c r="C167" s="877" t="s">
        <v>265</v>
      </c>
      <c r="D167" s="878"/>
      <c r="E167" s="875"/>
      <c r="F167" s="875"/>
      <c r="G167" s="875"/>
      <c r="H167" s="878"/>
      <c r="I167" s="875"/>
      <c r="J167" s="875"/>
      <c r="K167" s="875"/>
      <c r="L167" s="878"/>
      <c r="M167" s="875"/>
      <c r="N167" s="875"/>
    </row>
    <row r="168" spans="1:14" ht="11.25">
      <c r="A168" s="13" t="s">
        <v>360</v>
      </c>
      <c r="B168" s="13">
        <v>2957</v>
      </c>
      <c r="C168" s="13">
        <v>497</v>
      </c>
      <c r="D168" s="13">
        <v>1410</v>
      </c>
      <c r="E168" s="13">
        <v>644</v>
      </c>
      <c r="F168" s="13">
        <v>2</v>
      </c>
      <c r="G168" s="13">
        <v>3</v>
      </c>
      <c r="H168" s="13">
        <v>95</v>
      </c>
      <c r="I168" s="13">
        <v>182</v>
      </c>
      <c r="J168" s="13">
        <v>15</v>
      </c>
      <c r="K168" s="13">
        <v>0</v>
      </c>
      <c r="L168" s="13">
        <v>0</v>
      </c>
      <c r="M168" s="13">
        <v>40</v>
      </c>
      <c r="N168" s="13">
        <v>5845</v>
      </c>
    </row>
    <row r="169" spans="1:14" ht="11.25">
      <c r="A169" s="13" t="s">
        <v>361</v>
      </c>
      <c r="B169" s="13">
        <v>7869</v>
      </c>
      <c r="C169" s="13">
        <v>780</v>
      </c>
      <c r="D169" s="13">
        <v>591</v>
      </c>
      <c r="E169" s="13">
        <v>1530</v>
      </c>
      <c r="F169" s="13">
        <v>7</v>
      </c>
      <c r="G169" s="13">
        <v>4</v>
      </c>
      <c r="H169" s="13">
        <v>307</v>
      </c>
      <c r="I169" s="13">
        <v>206</v>
      </c>
      <c r="J169" s="13">
        <v>9</v>
      </c>
      <c r="K169" s="13">
        <v>8</v>
      </c>
      <c r="L169" s="13">
        <v>2</v>
      </c>
      <c r="M169" s="13">
        <v>66</v>
      </c>
      <c r="N169" s="13">
        <v>11379</v>
      </c>
    </row>
    <row r="170" spans="1:14" ht="11.25">
      <c r="A170" s="13" t="s">
        <v>362</v>
      </c>
      <c r="B170" s="13">
        <v>2030</v>
      </c>
      <c r="C170" s="13">
        <v>348</v>
      </c>
      <c r="D170" s="13">
        <v>1032</v>
      </c>
      <c r="E170" s="13">
        <v>291</v>
      </c>
      <c r="F170" s="13">
        <v>1</v>
      </c>
      <c r="G170" s="13">
        <v>0</v>
      </c>
      <c r="H170" s="13">
        <v>77</v>
      </c>
      <c r="I170" s="13">
        <v>99</v>
      </c>
      <c r="J170" s="13">
        <v>8</v>
      </c>
      <c r="K170" s="13">
        <v>1</v>
      </c>
      <c r="L170" s="13">
        <v>0</v>
      </c>
      <c r="M170" s="13">
        <v>77</v>
      </c>
      <c r="N170" s="13">
        <v>3964</v>
      </c>
    </row>
    <row r="171" spans="1:14" ht="11.25">
      <c r="A171" s="13" t="s">
        <v>363</v>
      </c>
      <c r="B171" s="13">
        <v>2676</v>
      </c>
      <c r="C171" s="13">
        <v>436</v>
      </c>
      <c r="D171" s="13">
        <v>790</v>
      </c>
      <c r="E171" s="13">
        <v>348</v>
      </c>
      <c r="F171" s="13">
        <v>2</v>
      </c>
      <c r="G171" s="13">
        <v>0</v>
      </c>
      <c r="H171" s="13">
        <v>94</v>
      </c>
      <c r="I171" s="13">
        <v>142</v>
      </c>
      <c r="J171" s="13">
        <v>3</v>
      </c>
      <c r="K171" s="13">
        <v>2</v>
      </c>
      <c r="L171" s="13">
        <v>2</v>
      </c>
      <c r="M171" s="13">
        <v>36</v>
      </c>
      <c r="N171" s="13">
        <v>4531</v>
      </c>
    </row>
    <row r="172" spans="1:14" ht="11.25">
      <c r="A172" s="370" t="s">
        <v>364</v>
      </c>
      <c r="B172" s="370">
        <v>4027</v>
      </c>
      <c r="C172" s="370">
        <v>198</v>
      </c>
      <c r="D172" s="370">
        <v>1230</v>
      </c>
      <c r="E172" s="370">
        <v>548</v>
      </c>
      <c r="F172" s="370">
        <v>5</v>
      </c>
      <c r="G172" s="370">
        <v>0</v>
      </c>
      <c r="H172" s="370">
        <v>162</v>
      </c>
      <c r="I172" s="370">
        <v>146</v>
      </c>
      <c r="J172" s="370">
        <v>4</v>
      </c>
      <c r="K172" s="370">
        <v>7</v>
      </c>
      <c r="L172" s="370">
        <v>0</v>
      </c>
      <c r="M172" s="370">
        <v>369</v>
      </c>
      <c r="N172" s="370">
        <v>6696</v>
      </c>
    </row>
    <row r="173" spans="1:14" ht="11.25">
      <c r="A173" s="13" t="s">
        <v>161</v>
      </c>
      <c r="B173" s="13">
        <f aca="true" t="shared" si="15" ref="B173:N173">SUM(B168:B172)</f>
        <v>19559</v>
      </c>
      <c r="C173" s="13">
        <f t="shared" si="15"/>
        <v>2259</v>
      </c>
      <c r="D173" s="13">
        <f t="shared" si="15"/>
        <v>5053</v>
      </c>
      <c r="E173" s="13">
        <f t="shared" si="15"/>
        <v>3361</v>
      </c>
      <c r="F173" s="13">
        <f t="shared" si="15"/>
        <v>17</v>
      </c>
      <c r="G173" s="13">
        <f t="shared" si="15"/>
        <v>7</v>
      </c>
      <c r="H173" s="13">
        <f t="shared" si="15"/>
        <v>735</v>
      </c>
      <c r="I173" s="13">
        <f t="shared" si="15"/>
        <v>775</v>
      </c>
      <c r="J173" s="13">
        <f t="shared" si="15"/>
        <v>39</v>
      </c>
      <c r="K173" s="13">
        <f t="shared" si="15"/>
        <v>18</v>
      </c>
      <c r="L173" s="13">
        <f t="shared" si="15"/>
        <v>4</v>
      </c>
      <c r="M173" s="13">
        <f t="shared" si="15"/>
        <v>588</v>
      </c>
      <c r="N173" s="13">
        <f t="shared" si="15"/>
        <v>32415</v>
      </c>
    </row>
    <row r="175" spans="1:14" ht="11.25">
      <c r="A175" s="884" t="s">
        <v>365</v>
      </c>
      <c r="B175" s="884"/>
      <c r="C175" s="884"/>
      <c r="D175" s="884"/>
      <c r="E175" s="884"/>
      <c r="F175" s="884"/>
      <c r="G175" s="884"/>
      <c r="H175" s="884"/>
      <c r="I175" s="884"/>
      <c r="J175" s="884"/>
      <c r="K175" s="884"/>
      <c r="L175" s="884"/>
      <c r="M175" s="884"/>
      <c r="N175" s="884"/>
    </row>
    <row r="177" spans="2:14" ht="14.25" customHeight="1">
      <c r="B177" s="874" t="s">
        <v>255</v>
      </c>
      <c r="C177" s="876" t="s">
        <v>256</v>
      </c>
      <c r="D177" s="824" t="s">
        <v>443</v>
      </c>
      <c r="E177" s="874" t="s">
        <v>125</v>
      </c>
      <c r="F177" s="874" t="s">
        <v>257</v>
      </c>
      <c r="G177" s="874" t="s">
        <v>258</v>
      </c>
      <c r="H177" s="824" t="s">
        <v>285</v>
      </c>
      <c r="I177" s="874" t="s">
        <v>286</v>
      </c>
      <c r="J177" s="874" t="s">
        <v>261</v>
      </c>
      <c r="K177" s="874" t="s">
        <v>262</v>
      </c>
      <c r="L177" s="824" t="s">
        <v>263</v>
      </c>
      <c r="M177" s="874" t="s">
        <v>264</v>
      </c>
      <c r="N177" s="874" t="s">
        <v>17</v>
      </c>
    </row>
    <row r="178" spans="2:14" ht="14.25" customHeight="1">
      <c r="B178" s="875"/>
      <c r="C178" s="877" t="s">
        <v>265</v>
      </c>
      <c r="D178" s="878"/>
      <c r="E178" s="875"/>
      <c r="F178" s="875"/>
      <c r="G178" s="875"/>
      <c r="H178" s="878"/>
      <c r="I178" s="875"/>
      <c r="J178" s="875"/>
      <c r="K178" s="875"/>
      <c r="L178" s="878"/>
      <c r="M178" s="875"/>
      <c r="N178" s="875"/>
    </row>
    <row r="179" spans="1:14" ht="11.25">
      <c r="A179" s="13" t="s">
        <v>366</v>
      </c>
      <c r="B179" s="13">
        <v>1280</v>
      </c>
      <c r="C179" s="13">
        <v>135</v>
      </c>
      <c r="D179" s="13">
        <v>609</v>
      </c>
      <c r="E179" s="13">
        <v>130</v>
      </c>
      <c r="F179" s="13">
        <v>0</v>
      </c>
      <c r="G179" s="13">
        <v>0</v>
      </c>
      <c r="H179" s="13">
        <v>47</v>
      </c>
      <c r="I179" s="13">
        <v>37</v>
      </c>
      <c r="J179" s="13">
        <v>1</v>
      </c>
      <c r="K179" s="13">
        <v>0</v>
      </c>
      <c r="L179" s="13">
        <v>2</v>
      </c>
      <c r="M179" s="13">
        <v>31</v>
      </c>
      <c r="N179" s="13">
        <v>2272</v>
      </c>
    </row>
    <row r="180" spans="1:14" ht="11.25">
      <c r="A180" s="13" t="s">
        <v>367</v>
      </c>
      <c r="B180" s="13">
        <v>2056</v>
      </c>
      <c r="C180" s="13">
        <v>211</v>
      </c>
      <c r="D180" s="13">
        <v>1758</v>
      </c>
      <c r="E180" s="13">
        <v>253</v>
      </c>
      <c r="F180" s="13">
        <v>3</v>
      </c>
      <c r="G180" s="13">
        <v>0</v>
      </c>
      <c r="H180" s="13">
        <v>94</v>
      </c>
      <c r="I180" s="13">
        <v>218</v>
      </c>
      <c r="J180" s="13">
        <v>3</v>
      </c>
      <c r="K180" s="13">
        <v>0</v>
      </c>
      <c r="L180" s="13">
        <v>7</v>
      </c>
      <c r="M180" s="13">
        <v>234</v>
      </c>
      <c r="N180" s="13">
        <v>4837</v>
      </c>
    </row>
    <row r="181" spans="1:14" ht="11.25">
      <c r="A181" s="13" t="s">
        <v>368</v>
      </c>
      <c r="B181" s="13">
        <v>7050</v>
      </c>
      <c r="C181" s="13">
        <v>444</v>
      </c>
      <c r="D181" s="13">
        <v>874</v>
      </c>
      <c r="E181" s="13">
        <v>1300</v>
      </c>
      <c r="F181" s="13">
        <v>5</v>
      </c>
      <c r="G181" s="13">
        <v>3</v>
      </c>
      <c r="H181" s="13">
        <v>190</v>
      </c>
      <c r="I181" s="13">
        <v>108</v>
      </c>
      <c r="J181" s="13">
        <v>8</v>
      </c>
      <c r="K181" s="13">
        <v>3</v>
      </c>
      <c r="L181" s="13">
        <v>5</v>
      </c>
      <c r="M181" s="13">
        <v>111</v>
      </c>
      <c r="N181" s="13">
        <v>10101</v>
      </c>
    </row>
    <row r="182" spans="1:14" ht="11.25">
      <c r="A182" s="13" t="s">
        <v>369</v>
      </c>
      <c r="B182" s="13">
        <v>1623</v>
      </c>
      <c r="C182" s="13">
        <v>328</v>
      </c>
      <c r="D182" s="13">
        <v>1154</v>
      </c>
      <c r="E182" s="13">
        <v>182</v>
      </c>
      <c r="F182" s="13">
        <v>0</v>
      </c>
      <c r="G182" s="13">
        <v>0</v>
      </c>
      <c r="H182" s="13">
        <v>62</v>
      </c>
      <c r="I182" s="13">
        <v>94</v>
      </c>
      <c r="J182" s="13">
        <v>3</v>
      </c>
      <c r="K182" s="13">
        <v>0</v>
      </c>
      <c r="L182" s="13">
        <v>1</v>
      </c>
      <c r="M182" s="13">
        <v>37</v>
      </c>
      <c r="N182" s="13">
        <v>3484</v>
      </c>
    </row>
    <row r="183" spans="1:14" ht="11.25">
      <c r="A183" s="13" t="s">
        <v>370</v>
      </c>
      <c r="B183" s="13">
        <v>1259</v>
      </c>
      <c r="C183" s="13">
        <v>89</v>
      </c>
      <c r="D183" s="13">
        <v>808</v>
      </c>
      <c r="E183" s="13">
        <v>142</v>
      </c>
      <c r="F183" s="13">
        <v>1</v>
      </c>
      <c r="G183" s="13">
        <v>0</v>
      </c>
      <c r="H183" s="13">
        <v>52</v>
      </c>
      <c r="I183" s="13">
        <v>62</v>
      </c>
      <c r="J183" s="13">
        <v>3</v>
      </c>
      <c r="K183" s="13">
        <v>0</v>
      </c>
      <c r="L183" s="13">
        <v>0</v>
      </c>
      <c r="M183" s="13">
        <v>26</v>
      </c>
      <c r="N183" s="13">
        <v>2442</v>
      </c>
    </row>
    <row r="184" spans="1:14" ht="11.25">
      <c r="A184" s="13" t="s">
        <v>371</v>
      </c>
      <c r="B184" s="13">
        <v>1964</v>
      </c>
      <c r="C184" s="13">
        <v>95</v>
      </c>
      <c r="D184" s="13">
        <v>645</v>
      </c>
      <c r="E184" s="13">
        <v>247</v>
      </c>
      <c r="F184" s="13">
        <v>0</v>
      </c>
      <c r="G184" s="13">
        <v>6</v>
      </c>
      <c r="H184" s="13">
        <v>77</v>
      </c>
      <c r="I184" s="13">
        <v>59</v>
      </c>
      <c r="J184" s="13">
        <v>2</v>
      </c>
      <c r="K184" s="13">
        <v>0</v>
      </c>
      <c r="L184" s="13">
        <v>3</v>
      </c>
      <c r="M184" s="13">
        <v>116</v>
      </c>
      <c r="N184" s="13">
        <v>3214</v>
      </c>
    </row>
    <row r="185" spans="1:14" ht="11.25">
      <c r="A185" s="13" t="s">
        <v>372</v>
      </c>
      <c r="B185" s="13">
        <v>2501</v>
      </c>
      <c r="C185" s="13">
        <v>254</v>
      </c>
      <c r="D185" s="13">
        <v>1004</v>
      </c>
      <c r="E185" s="13">
        <v>368</v>
      </c>
      <c r="F185" s="13">
        <v>0</v>
      </c>
      <c r="G185" s="13">
        <v>0</v>
      </c>
      <c r="H185" s="13">
        <v>61</v>
      </c>
      <c r="I185" s="13">
        <v>104</v>
      </c>
      <c r="J185" s="13">
        <v>6</v>
      </c>
      <c r="K185" s="13">
        <v>1</v>
      </c>
      <c r="L185" s="13">
        <v>11</v>
      </c>
      <c r="M185" s="13">
        <v>158</v>
      </c>
      <c r="N185" s="13">
        <v>4468</v>
      </c>
    </row>
    <row r="186" spans="1:14" ht="11.25">
      <c r="A186" s="370" t="s">
        <v>373</v>
      </c>
      <c r="B186" s="370">
        <v>1858</v>
      </c>
      <c r="C186" s="370">
        <v>414</v>
      </c>
      <c r="D186" s="370">
        <v>703</v>
      </c>
      <c r="E186" s="370">
        <v>293</v>
      </c>
      <c r="F186" s="370">
        <v>1</v>
      </c>
      <c r="G186" s="370">
        <v>0</v>
      </c>
      <c r="H186" s="370">
        <v>80</v>
      </c>
      <c r="I186" s="370">
        <v>58</v>
      </c>
      <c r="J186" s="370">
        <v>4</v>
      </c>
      <c r="K186" s="370">
        <v>0</v>
      </c>
      <c r="L186" s="370">
        <v>0</v>
      </c>
      <c r="M186" s="370">
        <v>31</v>
      </c>
      <c r="N186" s="370">
        <v>3442</v>
      </c>
    </row>
    <row r="187" spans="1:14" ht="11.25">
      <c r="A187" s="13" t="s">
        <v>161</v>
      </c>
      <c r="B187" s="13">
        <f aca="true" t="shared" si="16" ref="B187:N187">SUM(B179:B186)</f>
        <v>19591</v>
      </c>
      <c r="C187" s="13">
        <f t="shared" si="16"/>
        <v>1970</v>
      </c>
      <c r="D187" s="13">
        <f t="shared" si="16"/>
        <v>7555</v>
      </c>
      <c r="E187" s="13">
        <f t="shared" si="16"/>
        <v>2915</v>
      </c>
      <c r="F187" s="13">
        <f t="shared" si="16"/>
        <v>10</v>
      </c>
      <c r="G187" s="13">
        <f t="shared" si="16"/>
        <v>9</v>
      </c>
      <c r="H187" s="13">
        <f t="shared" si="16"/>
        <v>663</v>
      </c>
      <c r="I187" s="13">
        <f t="shared" si="16"/>
        <v>740</v>
      </c>
      <c r="J187" s="13">
        <f t="shared" si="16"/>
        <v>30</v>
      </c>
      <c r="K187" s="13">
        <f t="shared" si="16"/>
        <v>4</v>
      </c>
      <c r="L187" s="13">
        <f t="shared" si="16"/>
        <v>29</v>
      </c>
      <c r="M187" s="13">
        <f t="shared" si="16"/>
        <v>744</v>
      </c>
      <c r="N187" s="13">
        <f t="shared" si="16"/>
        <v>34260</v>
      </c>
    </row>
    <row r="189" spans="1:14" ht="11.25">
      <c r="A189" s="884" t="s">
        <v>374</v>
      </c>
      <c r="B189" s="884"/>
      <c r="C189" s="884"/>
      <c r="D189" s="884"/>
      <c r="E189" s="884"/>
      <c r="F189" s="884"/>
      <c r="G189" s="884"/>
      <c r="H189" s="884"/>
      <c r="I189" s="884"/>
      <c r="J189" s="884"/>
      <c r="K189" s="884"/>
      <c r="L189" s="884"/>
      <c r="M189" s="884"/>
      <c r="N189" s="884"/>
    </row>
    <row r="190" ht="11.25">
      <c r="N190" s="578"/>
    </row>
    <row r="191" spans="2:14" ht="14.25" customHeight="1">
      <c r="B191" s="874" t="s">
        <v>255</v>
      </c>
      <c r="C191" s="876" t="s">
        <v>256</v>
      </c>
      <c r="D191" s="824" t="s">
        <v>443</v>
      </c>
      <c r="E191" s="874" t="s">
        <v>125</v>
      </c>
      <c r="F191" s="874" t="s">
        <v>257</v>
      </c>
      <c r="G191" s="874" t="s">
        <v>258</v>
      </c>
      <c r="H191" s="824" t="s">
        <v>285</v>
      </c>
      <c r="I191" s="874" t="s">
        <v>286</v>
      </c>
      <c r="J191" s="874" t="s">
        <v>261</v>
      </c>
      <c r="K191" s="874" t="s">
        <v>262</v>
      </c>
      <c r="L191" s="824" t="s">
        <v>263</v>
      </c>
      <c r="M191" s="874" t="s">
        <v>264</v>
      </c>
      <c r="N191" s="874" t="s">
        <v>17</v>
      </c>
    </row>
    <row r="192" spans="2:14" ht="14.25" customHeight="1">
      <c r="B192" s="875"/>
      <c r="C192" s="877" t="s">
        <v>265</v>
      </c>
      <c r="D192" s="878"/>
      <c r="E192" s="875"/>
      <c r="F192" s="875"/>
      <c r="G192" s="875"/>
      <c r="H192" s="878"/>
      <c r="I192" s="875"/>
      <c r="J192" s="875"/>
      <c r="K192" s="875"/>
      <c r="L192" s="878"/>
      <c r="M192" s="875"/>
      <c r="N192" s="875"/>
    </row>
    <row r="193" spans="1:14" ht="11.25">
      <c r="A193" s="13" t="s">
        <v>375</v>
      </c>
      <c r="B193" s="13">
        <v>1514</v>
      </c>
      <c r="C193" s="13">
        <v>135</v>
      </c>
      <c r="D193" s="13">
        <v>1141</v>
      </c>
      <c r="E193" s="13">
        <v>220</v>
      </c>
      <c r="F193" s="13">
        <v>2</v>
      </c>
      <c r="G193" s="13">
        <v>1</v>
      </c>
      <c r="H193" s="13">
        <v>80</v>
      </c>
      <c r="I193" s="13">
        <v>119</v>
      </c>
      <c r="J193" s="13">
        <v>6</v>
      </c>
      <c r="K193" s="13">
        <v>0</v>
      </c>
      <c r="L193" s="13">
        <v>1</v>
      </c>
      <c r="M193" s="13">
        <v>16</v>
      </c>
      <c r="N193" s="13">
        <v>3235</v>
      </c>
    </row>
    <row r="194" spans="1:14" ht="11.25">
      <c r="A194" s="13" t="s">
        <v>376</v>
      </c>
      <c r="B194" s="13">
        <v>1067</v>
      </c>
      <c r="C194" s="13">
        <v>186</v>
      </c>
      <c r="D194" s="13">
        <v>1172</v>
      </c>
      <c r="E194" s="13">
        <v>150</v>
      </c>
      <c r="F194" s="13">
        <v>1</v>
      </c>
      <c r="G194" s="13">
        <v>0</v>
      </c>
      <c r="H194" s="13">
        <v>57</v>
      </c>
      <c r="I194" s="13">
        <v>147</v>
      </c>
      <c r="J194" s="13">
        <v>6</v>
      </c>
      <c r="K194" s="13">
        <v>0</v>
      </c>
      <c r="L194" s="13">
        <v>2</v>
      </c>
      <c r="M194" s="13">
        <v>3</v>
      </c>
      <c r="N194" s="13">
        <v>2791</v>
      </c>
    </row>
    <row r="195" spans="1:14" ht="11.25">
      <c r="A195" s="370" t="s">
        <v>377</v>
      </c>
      <c r="B195" s="370">
        <v>2256</v>
      </c>
      <c r="C195" s="370">
        <v>367</v>
      </c>
      <c r="D195" s="370">
        <v>956</v>
      </c>
      <c r="E195" s="370">
        <v>420</v>
      </c>
      <c r="F195" s="370">
        <v>3</v>
      </c>
      <c r="G195" s="370">
        <v>0</v>
      </c>
      <c r="H195" s="370">
        <v>84</v>
      </c>
      <c r="I195" s="370">
        <v>170</v>
      </c>
      <c r="J195" s="370">
        <v>8</v>
      </c>
      <c r="K195" s="370">
        <v>0</v>
      </c>
      <c r="L195" s="370">
        <v>0</v>
      </c>
      <c r="M195" s="370">
        <v>40</v>
      </c>
      <c r="N195" s="370">
        <v>4304</v>
      </c>
    </row>
    <row r="196" spans="1:14" ht="11.25">
      <c r="A196" s="13" t="s">
        <v>161</v>
      </c>
      <c r="B196" s="13">
        <f aca="true" t="shared" si="17" ref="B196:N196">SUM(B193:B195)</f>
        <v>4837</v>
      </c>
      <c r="C196" s="13">
        <f t="shared" si="17"/>
        <v>688</v>
      </c>
      <c r="D196" s="13">
        <f t="shared" si="17"/>
        <v>3269</v>
      </c>
      <c r="E196" s="13">
        <f t="shared" si="17"/>
        <v>790</v>
      </c>
      <c r="F196" s="13">
        <f t="shared" si="17"/>
        <v>6</v>
      </c>
      <c r="G196" s="13">
        <f t="shared" si="17"/>
        <v>1</v>
      </c>
      <c r="H196" s="13">
        <f t="shared" si="17"/>
        <v>221</v>
      </c>
      <c r="I196" s="13">
        <f t="shared" si="17"/>
        <v>436</v>
      </c>
      <c r="J196" s="13">
        <f t="shared" si="17"/>
        <v>20</v>
      </c>
      <c r="K196" s="13">
        <f t="shared" si="17"/>
        <v>0</v>
      </c>
      <c r="L196" s="13">
        <f t="shared" si="17"/>
        <v>3</v>
      </c>
      <c r="M196" s="13">
        <f t="shared" si="17"/>
        <v>59</v>
      </c>
      <c r="N196" s="13">
        <f t="shared" si="17"/>
        <v>10330</v>
      </c>
    </row>
    <row r="198" spans="1:14" ht="11.25">
      <c r="A198" s="883" t="s">
        <v>489</v>
      </c>
      <c r="B198" s="883"/>
      <c r="C198" s="883"/>
      <c r="D198" s="883"/>
      <c r="E198" s="883"/>
      <c r="F198" s="883"/>
      <c r="G198" s="883"/>
      <c r="H198" s="883"/>
      <c r="I198" s="883"/>
      <c r="J198" s="883"/>
      <c r="K198" s="883"/>
      <c r="L198" s="883"/>
      <c r="M198" s="883"/>
      <c r="N198" s="883"/>
    </row>
    <row r="199" spans="1:20" s="26" customFormat="1" ht="15.75" customHeight="1">
      <c r="A199" s="822"/>
      <c r="B199" s="823"/>
      <c r="C199" s="823"/>
      <c r="D199" s="823"/>
      <c r="E199" s="823"/>
      <c r="F199" s="823"/>
      <c r="G199" s="823"/>
      <c r="H199" s="823"/>
      <c r="I199" s="823"/>
      <c r="J199" s="823"/>
      <c r="K199" s="823"/>
      <c r="L199" s="823"/>
      <c r="M199" s="823"/>
      <c r="N199" s="823"/>
      <c r="O199" s="823"/>
      <c r="P199" s="823"/>
      <c r="Q199" s="823"/>
      <c r="R199" s="823"/>
      <c r="S199" s="823"/>
      <c r="T199" s="823"/>
    </row>
    <row r="200" spans="1:14" ht="11.25">
      <c r="A200" s="884" t="s">
        <v>378</v>
      </c>
      <c r="B200" s="884"/>
      <c r="C200" s="884"/>
      <c r="D200" s="884"/>
      <c r="E200" s="884"/>
      <c r="F200" s="884"/>
      <c r="G200" s="884"/>
      <c r="H200" s="884"/>
      <c r="I200" s="884"/>
      <c r="J200" s="884"/>
      <c r="K200" s="884"/>
      <c r="L200" s="884"/>
      <c r="M200" s="884"/>
      <c r="N200" s="884"/>
    </row>
    <row r="201" ht="11.25">
      <c r="N201" s="578"/>
    </row>
    <row r="202" spans="2:14" ht="14.25" customHeight="1">
      <c r="B202" s="874" t="s">
        <v>255</v>
      </c>
      <c r="C202" s="876" t="s">
        <v>256</v>
      </c>
      <c r="D202" s="824" t="s">
        <v>443</v>
      </c>
      <c r="E202" s="874" t="s">
        <v>125</v>
      </c>
      <c r="F202" s="874" t="s">
        <v>257</v>
      </c>
      <c r="G202" s="874" t="s">
        <v>258</v>
      </c>
      <c r="H202" s="824" t="s">
        <v>285</v>
      </c>
      <c r="I202" s="874" t="s">
        <v>286</v>
      </c>
      <c r="J202" s="874" t="s">
        <v>261</v>
      </c>
      <c r="K202" s="874" t="s">
        <v>262</v>
      </c>
      <c r="L202" s="824" t="s">
        <v>263</v>
      </c>
      <c r="M202" s="874" t="s">
        <v>264</v>
      </c>
      <c r="N202" s="874" t="s">
        <v>17</v>
      </c>
    </row>
    <row r="203" spans="2:14" ht="14.25" customHeight="1">
      <c r="B203" s="875"/>
      <c r="C203" s="877" t="s">
        <v>265</v>
      </c>
      <c r="D203" s="878"/>
      <c r="E203" s="875"/>
      <c r="F203" s="875"/>
      <c r="G203" s="875"/>
      <c r="H203" s="878"/>
      <c r="I203" s="875"/>
      <c r="J203" s="875"/>
      <c r="K203" s="875"/>
      <c r="L203" s="878"/>
      <c r="M203" s="875"/>
      <c r="N203" s="875"/>
    </row>
    <row r="204" spans="1:14" ht="11.25">
      <c r="A204" s="13" t="s">
        <v>379</v>
      </c>
      <c r="B204" s="13">
        <v>1872</v>
      </c>
      <c r="C204" s="13">
        <v>70</v>
      </c>
      <c r="D204" s="13">
        <v>406</v>
      </c>
      <c r="E204" s="13">
        <v>384</v>
      </c>
      <c r="F204" s="13">
        <v>2</v>
      </c>
      <c r="G204" s="13">
        <v>1</v>
      </c>
      <c r="H204" s="13">
        <v>56</v>
      </c>
      <c r="I204" s="13">
        <v>24</v>
      </c>
      <c r="J204" s="13">
        <v>3</v>
      </c>
      <c r="K204" s="13">
        <v>0</v>
      </c>
      <c r="L204" s="13">
        <v>0</v>
      </c>
      <c r="M204" s="13">
        <v>24</v>
      </c>
      <c r="N204" s="13">
        <v>2842</v>
      </c>
    </row>
    <row r="205" spans="1:14" ht="11.25">
      <c r="A205" s="13" t="s">
        <v>380</v>
      </c>
      <c r="B205" s="13">
        <v>1833</v>
      </c>
      <c r="C205" s="13">
        <v>140</v>
      </c>
      <c r="D205" s="13">
        <v>1055</v>
      </c>
      <c r="E205" s="13">
        <v>323</v>
      </c>
      <c r="F205" s="13">
        <v>2</v>
      </c>
      <c r="G205" s="13">
        <v>0</v>
      </c>
      <c r="H205" s="13">
        <v>65</v>
      </c>
      <c r="I205" s="13">
        <v>41</v>
      </c>
      <c r="J205" s="13">
        <v>5</v>
      </c>
      <c r="K205" s="13">
        <v>0</v>
      </c>
      <c r="L205" s="13">
        <v>5</v>
      </c>
      <c r="M205" s="13">
        <v>122</v>
      </c>
      <c r="N205" s="13">
        <v>3591</v>
      </c>
    </row>
    <row r="206" spans="1:14" ht="11.25">
      <c r="A206" s="13" t="s">
        <v>381</v>
      </c>
      <c r="B206" s="13">
        <v>2693</v>
      </c>
      <c r="C206" s="13">
        <v>180</v>
      </c>
      <c r="D206" s="13">
        <v>488</v>
      </c>
      <c r="E206" s="13">
        <v>408</v>
      </c>
      <c r="F206" s="13">
        <v>0</v>
      </c>
      <c r="G206" s="13">
        <v>2</v>
      </c>
      <c r="H206" s="13">
        <v>68</v>
      </c>
      <c r="I206" s="13">
        <v>39</v>
      </c>
      <c r="J206" s="13">
        <v>4</v>
      </c>
      <c r="K206" s="13">
        <v>0</v>
      </c>
      <c r="L206" s="13">
        <v>2</v>
      </c>
      <c r="M206" s="13">
        <v>77</v>
      </c>
      <c r="N206" s="13">
        <v>3961</v>
      </c>
    </row>
    <row r="207" spans="1:14" ht="11.25">
      <c r="A207" s="13" t="s">
        <v>382</v>
      </c>
      <c r="B207" s="13">
        <v>5249</v>
      </c>
      <c r="C207" s="13">
        <v>71</v>
      </c>
      <c r="D207" s="13">
        <v>454</v>
      </c>
      <c r="E207" s="13">
        <v>715</v>
      </c>
      <c r="F207" s="13">
        <v>5</v>
      </c>
      <c r="G207" s="13">
        <v>0</v>
      </c>
      <c r="H207" s="13">
        <v>86</v>
      </c>
      <c r="I207" s="13">
        <v>54</v>
      </c>
      <c r="J207" s="13">
        <v>5</v>
      </c>
      <c r="K207" s="13">
        <v>0</v>
      </c>
      <c r="L207" s="13">
        <v>4</v>
      </c>
      <c r="M207" s="13">
        <v>150</v>
      </c>
      <c r="N207" s="13">
        <v>6793</v>
      </c>
    </row>
    <row r="208" spans="1:14" ht="11.25">
      <c r="A208" s="13" t="s">
        <v>383</v>
      </c>
      <c r="B208" s="13">
        <v>4064</v>
      </c>
      <c r="C208" s="13">
        <v>92</v>
      </c>
      <c r="D208" s="13">
        <v>508</v>
      </c>
      <c r="E208" s="13">
        <v>487</v>
      </c>
      <c r="F208" s="13">
        <v>2</v>
      </c>
      <c r="G208" s="13">
        <v>7</v>
      </c>
      <c r="H208" s="13">
        <v>90</v>
      </c>
      <c r="I208" s="13">
        <v>70</v>
      </c>
      <c r="J208" s="13">
        <v>2</v>
      </c>
      <c r="K208" s="13">
        <v>0</v>
      </c>
      <c r="L208" s="13">
        <v>22</v>
      </c>
      <c r="M208" s="13">
        <v>46</v>
      </c>
      <c r="N208" s="13">
        <v>5390</v>
      </c>
    </row>
    <row r="209" spans="1:14" ht="11.25">
      <c r="A209" s="13" t="s">
        <v>384</v>
      </c>
      <c r="B209" s="13">
        <v>9152</v>
      </c>
      <c r="C209" s="13">
        <v>109</v>
      </c>
      <c r="D209" s="13">
        <v>206</v>
      </c>
      <c r="E209" s="13">
        <v>1475</v>
      </c>
      <c r="F209" s="13">
        <v>9</v>
      </c>
      <c r="G209" s="13">
        <v>0</v>
      </c>
      <c r="H209" s="13">
        <v>123</v>
      </c>
      <c r="I209" s="13">
        <v>57</v>
      </c>
      <c r="J209" s="13">
        <v>3</v>
      </c>
      <c r="K209" s="13">
        <v>1</v>
      </c>
      <c r="L209" s="13">
        <v>2</v>
      </c>
      <c r="M209" s="13">
        <v>269</v>
      </c>
      <c r="N209" s="13">
        <v>11406</v>
      </c>
    </row>
    <row r="210" spans="1:14" ht="11.25">
      <c r="A210" s="13" t="s">
        <v>385</v>
      </c>
      <c r="B210" s="13">
        <v>1663</v>
      </c>
      <c r="C210" s="13">
        <v>29</v>
      </c>
      <c r="D210" s="13">
        <v>354</v>
      </c>
      <c r="E210" s="13">
        <v>248</v>
      </c>
      <c r="F210" s="13">
        <v>2</v>
      </c>
      <c r="G210" s="13">
        <v>0</v>
      </c>
      <c r="H210" s="13">
        <v>33</v>
      </c>
      <c r="I210" s="13">
        <v>17</v>
      </c>
      <c r="J210" s="13">
        <v>3</v>
      </c>
      <c r="K210" s="13">
        <v>0</v>
      </c>
      <c r="L210" s="13">
        <v>1</v>
      </c>
      <c r="M210" s="13">
        <v>107</v>
      </c>
      <c r="N210" s="13">
        <v>2457</v>
      </c>
    </row>
    <row r="211" spans="1:14" ht="11.25">
      <c r="A211" s="370" t="s">
        <v>386</v>
      </c>
      <c r="B211" s="370">
        <v>2092</v>
      </c>
      <c r="C211" s="370">
        <v>28</v>
      </c>
      <c r="D211" s="370">
        <v>197</v>
      </c>
      <c r="E211" s="370">
        <v>281</v>
      </c>
      <c r="F211" s="370">
        <v>0</v>
      </c>
      <c r="G211" s="370">
        <v>0</v>
      </c>
      <c r="H211" s="370">
        <v>48</v>
      </c>
      <c r="I211" s="370">
        <v>24</v>
      </c>
      <c r="J211" s="370">
        <v>1</v>
      </c>
      <c r="K211" s="370">
        <v>0</v>
      </c>
      <c r="L211" s="370">
        <v>1</v>
      </c>
      <c r="M211" s="370">
        <v>88</v>
      </c>
      <c r="N211" s="370">
        <v>2760</v>
      </c>
    </row>
    <row r="212" spans="1:14" ht="11.25">
      <c r="A212" s="13" t="s">
        <v>161</v>
      </c>
      <c r="B212" s="13">
        <f aca="true" t="shared" si="18" ref="B212:N212">SUM(B204:B211)</f>
        <v>28618</v>
      </c>
      <c r="C212" s="13">
        <f t="shared" si="18"/>
        <v>719</v>
      </c>
      <c r="D212" s="13">
        <f t="shared" si="18"/>
        <v>3668</v>
      </c>
      <c r="E212" s="13">
        <f t="shared" si="18"/>
        <v>4321</v>
      </c>
      <c r="F212" s="13">
        <f t="shared" si="18"/>
        <v>22</v>
      </c>
      <c r="G212" s="13">
        <f t="shared" si="18"/>
        <v>10</v>
      </c>
      <c r="H212" s="13">
        <f t="shared" si="18"/>
        <v>569</v>
      </c>
      <c r="I212" s="13">
        <f t="shared" si="18"/>
        <v>326</v>
      </c>
      <c r="J212" s="13">
        <f t="shared" si="18"/>
        <v>26</v>
      </c>
      <c r="K212" s="13">
        <f t="shared" si="18"/>
        <v>1</v>
      </c>
      <c r="L212" s="13">
        <f t="shared" si="18"/>
        <v>37</v>
      </c>
      <c r="M212" s="13">
        <f t="shared" si="18"/>
        <v>883</v>
      </c>
      <c r="N212" s="13">
        <f t="shared" si="18"/>
        <v>39200</v>
      </c>
    </row>
    <row r="214" spans="1:14" ht="11.25">
      <c r="A214" s="884" t="s">
        <v>387</v>
      </c>
      <c r="B214" s="884"/>
      <c r="C214" s="884"/>
      <c r="D214" s="884"/>
      <c r="E214" s="884"/>
      <c r="F214" s="884"/>
      <c r="G214" s="884"/>
      <c r="H214" s="884"/>
      <c r="I214" s="884"/>
      <c r="J214" s="884"/>
      <c r="K214" s="884"/>
      <c r="L214" s="884"/>
      <c r="M214" s="884"/>
      <c r="N214" s="884"/>
    </row>
    <row r="215" ht="11.25">
      <c r="N215" s="578"/>
    </row>
    <row r="216" spans="2:14" ht="14.25" customHeight="1">
      <c r="B216" s="874" t="s">
        <v>255</v>
      </c>
      <c r="C216" s="876" t="s">
        <v>256</v>
      </c>
      <c r="D216" s="824" t="s">
        <v>443</v>
      </c>
      <c r="E216" s="874" t="s">
        <v>125</v>
      </c>
      <c r="F216" s="874" t="s">
        <v>257</v>
      </c>
      <c r="G216" s="874" t="s">
        <v>258</v>
      </c>
      <c r="H216" s="824" t="s">
        <v>285</v>
      </c>
      <c r="I216" s="824" t="s">
        <v>286</v>
      </c>
      <c r="J216" s="874" t="s">
        <v>261</v>
      </c>
      <c r="K216" s="874" t="s">
        <v>262</v>
      </c>
      <c r="L216" s="824" t="s">
        <v>263</v>
      </c>
      <c r="M216" s="874" t="s">
        <v>264</v>
      </c>
      <c r="N216" s="874" t="s">
        <v>17</v>
      </c>
    </row>
    <row r="217" spans="2:14" ht="14.25" customHeight="1">
      <c r="B217" s="875"/>
      <c r="C217" s="877" t="s">
        <v>265</v>
      </c>
      <c r="D217" s="878"/>
      <c r="E217" s="875"/>
      <c r="F217" s="875"/>
      <c r="G217" s="875"/>
      <c r="H217" s="878"/>
      <c r="I217" s="878"/>
      <c r="J217" s="875"/>
      <c r="K217" s="875"/>
      <c r="L217" s="878"/>
      <c r="M217" s="875"/>
      <c r="N217" s="875"/>
    </row>
    <row r="218" spans="1:14" ht="11.25">
      <c r="A218" s="13" t="s">
        <v>388</v>
      </c>
      <c r="B218" s="13">
        <v>2524</v>
      </c>
      <c r="C218" s="13">
        <v>282</v>
      </c>
      <c r="D218" s="13">
        <v>537</v>
      </c>
      <c r="E218" s="13">
        <v>469</v>
      </c>
      <c r="F218" s="13">
        <v>1</v>
      </c>
      <c r="G218" s="13">
        <v>0</v>
      </c>
      <c r="H218" s="13">
        <v>101</v>
      </c>
      <c r="I218" s="13">
        <v>87</v>
      </c>
      <c r="J218" s="13">
        <v>14</v>
      </c>
      <c r="K218" s="13">
        <v>0</v>
      </c>
      <c r="L218" s="13">
        <v>4</v>
      </c>
      <c r="M218" s="13">
        <v>54</v>
      </c>
      <c r="N218" s="13">
        <v>4073</v>
      </c>
    </row>
    <row r="219" spans="1:14" ht="11.25">
      <c r="A219" s="13" t="s">
        <v>389</v>
      </c>
      <c r="B219" s="13">
        <v>1023</v>
      </c>
      <c r="C219" s="13">
        <v>211</v>
      </c>
      <c r="D219" s="13">
        <v>732</v>
      </c>
      <c r="E219" s="13">
        <v>193</v>
      </c>
      <c r="F219" s="13">
        <v>1</v>
      </c>
      <c r="G219" s="13">
        <v>0</v>
      </c>
      <c r="H219" s="13">
        <v>73</v>
      </c>
      <c r="I219" s="13">
        <v>73</v>
      </c>
      <c r="J219" s="13">
        <v>1</v>
      </c>
      <c r="K219" s="13">
        <v>0</v>
      </c>
      <c r="L219" s="13">
        <v>2</v>
      </c>
      <c r="M219" s="13">
        <v>33</v>
      </c>
      <c r="N219" s="13">
        <v>2342</v>
      </c>
    </row>
    <row r="220" spans="1:14" ht="11.25">
      <c r="A220" s="13" t="s">
        <v>390</v>
      </c>
      <c r="B220" s="13">
        <v>1364</v>
      </c>
      <c r="C220" s="13">
        <v>39</v>
      </c>
      <c r="D220" s="13">
        <v>578</v>
      </c>
      <c r="E220" s="13">
        <v>228</v>
      </c>
      <c r="F220" s="13">
        <v>2</v>
      </c>
      <c r="G220" s="13">
        <v>0</v>
      </c>
      <c r="H220" s="13">
        <v>58</v>
      </c>
      <c r="I220" s="13">
        <v>70</v>
      </c>
      <c r="J220" s="13">
        <v>8</v>
      </c>
      <c r="K220" s="13">
        <v>0</v>
      </c>
      <c r="L220" s="13">
        <v>0</v>
      </c>
      <c r="M220" s="13">
        <v>58</v>
      </c>
      <c r="N220" s="13">
        <v>2405</v>
      </c>
    </row>
    <row r="221" spans="1:14" ht="11.25">
      <c r="A221" s="370" t="s">
        <v>391</v>
      </c>
      <c r="B221" s="370">
        <v>3591</v>
      </c>
      <c r="C221" s="370">
        <v>144</v>
      </c>
      <c r="D221" s="370">
        <v>959</v>
      </c>
      <c r="E221" s="370">
        <v>386</v>
      </c>
      <c r="F221" s="370">
        <v>4</v>
      </c>
      <c r="G221" s="370">
        <v>1</v>
      </c>
      <c r="H221" s="370">
        <v>108</v>
      </c>
      <c r="I221" s="370">
        <v>112</v>
      </c>
      <c r="J221" s="370">
        <v>9</v>
      </c>
      <c r="K221" s="370">
        <v>0</v>
      </c>
      <c r="L221" s="370">
        <v>5</v>
      </c>
      <c r="M221" s="370">
        <v>68</v>
      </c>
      <c r="N221" s="370">
        <v>5387</v>
      </c>
    </row>
    <row r="222" spans="1:14" ht="11.25">
      <c r="A222" s="13" t="s">
        <v>161</v>
      </c>
      <c r="B222" s="13">
        <f aca="true" t="shared" si="19" ref="B222:N222">SUM(B218:B221)</f>
        <v>8502</v>
      </c>
      <c r="C222" s="13">
        <f t="shared" si="19"/>
        <v>676</v>
      </c>
      <c r="D222" s="13">
        <f t="shared" si="19"/>
        <v>2806</v>
      </c>
      <c r="E222" s="13">
        <f t="shared" si="19"/>
        <v>1276</v>
      </c>
      <c r="F222" s="13">
        <f t="shared" si="19"/>
        <v>8</v>
      </c>
      <c r="G222" s="13">
        <f t="shared" si="19"/>
        <v>1</v>
      </c>
      <c r="H222" s="13">
        <f t="shared" si="19"/>
        <v>340</v>
      </c>
      <c r="I222" s="13">
        <f t="shared" si="19"/>
        <v>342</v>
      </c>
      <c r="J222" s="13">
        <f t="shared" si="19"/>
        <v>32</v>
      </c>
      <c r="K222" s="13">
        <f t="shared" si="19"/>
        <v>0</v>
      </c>
      <c r="L222" s="13">
        <f t="shared" si="19"/>
        <v>11</v>
      </c>
      <c r="M222" s="13">
        <f t="shared" si="19"/>
        <v>213</v>
      </c>
      <c r="N222" s="13">
        <f t="shared" si="19"/>
        <v>14207</v>
      </c>
    </row>
    <row r="224" spans="1:14" ht="11.25">
      <c r="A224" s="884" t="s">
        <v>392</v>
      </c>
      <c r="B224" s="884"/>
      <c r="C224" s="884"/>
      <c r="D224" s="884"/>
      <c r="E224" s="884"/>
      <c r="F224" s="884"/>
      <c r="G224" s="884"/>
      <c r="H224" s="884"/>
      <c r="I224" s="884"/>
      <c r="J224" s="884"/>
      <c r="K224" s="884"/>
      <c r="L224" s="884"/>
      <c r="M224" s="884"/>
      <c r="N224" s="884"/>
    </row>
    <row r="225" ht="11.25">
      <c r="N225" s="578"/>
    </row>
    <row r="226" spans="2:14" ht="14.25" customHeight="1">
      <c r="B226" s="874" t="s">
        <v>255</v>
      </c>
      <c r="C226" s="876" t="s">
        <v>256</v>
      </c>
      <c r="D226" s="824" t="s">
        <v>443</v>
      </c>
      <c r="E226" s="874" t="s">
        <v>125</v>
      </c>
      <c r="F226" s="874" t="s">
        <v>257</v>
      </c>
      <c r="G226" s="874" t="s">
        <v>258</v>
      </c>
      <c r="H226" s="824" t="s">
        <v>285</v>
      </c>
      <c r="I226" s="824" t="s">
        <v>286</v>
      </c>
      <c r="J226" s="874" t="s">
        <v>261</v>
      </c>
      <c r="K226" s="874" t="s">
        <v>262</v>
      </c>
      <c r="L226" s="824" t="s">
        <v>263</v>
      </c>
      <c r="M226" s="874" t="s">
        <v>264</v>
      </c>
      <c r="N226" s="874" t="s">
        <v>17</v>
      </c>
    </row>
    <row r="227" spans="2:14" ht="22.5" customHeight="1">
      <c r="B227" s="875"/>
      <c r="C227" s="877" t="s">
        <v>265</v>
      </c>
      <c r="D227" s="878"/>
      <c r="E227" s="875"/>
      <c r="F227" s="875"/>
      <c r="G227" s="875"/>
      <c r="H227" s="878"/>
      <c r="I227" s="878"/>
      <c r="J227" s="875"/>
      <c r="K227" s="875"/>
      <c r="L227" s="878"/>
      <c r="M227" s="875"/>
      <c r="N227" s="875"/>
    </row>
    <row r="228" spans="1:14" ht="11.25">
      <c r="A228" s="13" t="s">
        <v>393</v>
      </c>
      <c r="B228" s="13">
        <v>3072</v>
      </c>
      <c r="C228" s="13">
        <v>650</v>
      </c>
      <c r="D228" s="13">
        <v>517</v>
      </c>
      <c r="E228" s="13">
        <v>386</v>
      </c>
      <c r="F228" s="13">
        <v>5</v>
      </c>
      <c r="G228" s="13">
        <v>1</v>
      </c>
      <c r="H228" s="13">
        <v>120</v>
      </c>
      <c r="I228" s="13">
        <v>64</v>
      </c>
      <c r="J228" s="13">
        <v>5</v>
      </c>
      <c r="K228" s="13">
        <v>2</v>
      </c>
      <c r="L228" s="13">
        <v>4</v>
      </c>
      <c r="M228" s="13">
        <v>77</v>
      </c>
      <c r="N228" s="13">
        <v>4903</v>
      </c>
    </row>
    <row r="229" spans="1:14" ht="11.25">
      <c r="A229" s="13" t="s">
        <v>394</v>
      </c>
      <c r="B229" s="13">
        <v>5507</v>
      </c>
      <c r="C229" s="13">
        <v>1162</v>
      </c>
      <c r="D229" s="13">
        <v>435</v>
      </c>
      <c r="E229" s="13">
        <v>641</v>
      </c>
      <c r="F229" s="13">
        <v>9</v>
      </c>
      <c r="G229" s="13">
        <v>3</v>
      </c>
      <c r="H229" s="13">
        <v>134</v>
      </c>
      <c r="I229" s="13">
        <v>72</v>
      </c>
      <c r="J229" s="13">
        <v>13</v>
      </c>
      <c r="K229" s="13">
        <v>8</v>
      </c>
      <c r="L229" s="13">
        <v>34</v>
      </c>
      <c r="M229" s="13">
        <v>35</v>
      </c>
      <c r="N229" s="13">
        <v>8053</v>
      </c>
    </row>
    <row r="230" spans="1:14" ht="11.25">
      <c r="A230" s="13" t="s">
        <v>395</v>
      </c>
      <c r="B230" s="13">
        <v>8776</v>
      </c>
      <c r="C230" s="13">
        <v>1057</v>
      </c>
      <c r="D230" s="13">
        <v>595</v>
      </c>
      <c r="E230" s="13">
        <v>1092</v>
      </c>
      <c r="F230" s="13">
        <v>7</v>
      </c>
      <c r="G230" s="13">
        <v>0</v>
      </c>
      <c r="H230" s="13">
        <v>247</v>
      </c>
      <c r="I230" s="13">
        <v>103</v>
      </c>
      <c r="J230" s="13">
        <v>13</v>
      </c>
      <c r="K230" s="13">
        <v>41</v>
      </c>
      <c r="L230" s="13">
        <v>7</v>
      </c>
      <c r="M230" s="13">
        <v>129</v>
      </c>
      <c r="N230" s="13">
        <v>12067</v>
      </c>
    </row>
    <row r="231" spans="1:14" ht="11.25">
      <c r="A231" s="13" t="s">
        <v>396</v>
      </c>
      <c r="B231" s="13">
        <v>529</v>
      </c>
      <c r="C231" s="13">
        <v>69</v>
      </c>
      <c r="D231" s="13">
        <v>557</v>
      </c>
      <c r="E231" s="13">
        <v>156</v>
      </c>
      <c r="F231" s="13">
        <v>0</v>
      </c>
      <c r="G231" s="13">
        <v>0</v>
      </c>
      <c r="H231" s="13">
        <v>22</v>
      </c>
      <c r="I231" s="13">
        <v>14</v>
      </c>
      <c r="J231" s="13">
        <v>3</v>
      </c>
      <c r="K231" s="13">
        <v>0</v>
      </c>
      <c r="L231" s="13">
        <v>2</v>
      </c>
      <c r="M231" s="13">
        <v>32</v>
      </c>
      <c r="N231" s="13">
        <v>1384</v>
      </c>
    </row>
    <row r="232" spans="1:14" ht="11.25">
      <c r="A232" s="370" t="s">
        <v>397</v>
      </c>
      <c r="B232" s="370">
        <v>5111</v>
      </c>
      <c r="C232" s="370">
        <v>521</v>
      </c>
      <c r="D232" s="370">
        <v>416</v>
      </c>
      <c r="E232" s="370">
        <v>482</v>
      </c>
      <c r="F232" s="370">
        <v>7</v>
      </c>
      <c r="G232" s="370">
        <v>2</v>
      </c>
      <c r="H232" s="370">
        <v>123</v>
      </c>
      <c r="I232" s="370">
        <v>95</v>
      </c>
      <c r="J232" s="370">
        <v>5</v>
      </c>
      <c r="K232" s="370">
        <v>8</v>
      </c>
      <c r="L232" s="370">
        <v>4</v>
      </c>
      <c r="M232" s="370">
        <v>14</v>
      </c>
      <c r="N232" s="370">
        <v>6788</v>
      </c>
    </row>
    <row r="233" spans="1:14" ht="11.25">
      <c r="A233" s="13" t="s">
        <v>161</v>
      </c>
      <c r="B233" s="13">
        <f aca="true" t="shared" si="20" ref="B233:N233">SUM(B228:B232)</f>
        <v>22995</v>
      </c>
      <c r="C233" s="13">
        <f t="shared" si="20"/>
        <v>3459</v>
      </c>
      <c r="D233" s="13">
        <f t="shared" si="20"/>
        <v>2520</v>
      </c>
      <c r="E233" s="13">
        <f t="shared" si="20"/>
        <v>2757</v>
      </c>
      <c r="F233" s="13">
        <f t="shared" si="20"/>
        <v>28</v>
      </c>
      <c r="G233" s="13">
        <f t="shared" si="20"/>
        <v>6</v>
      </c>
      <c r="H233" s="13">
        <f t="shared" si="20"/>
        <v>646</v>
      </c>
      <c r="I233" s="13">
        <f t="shared" si="20"/>
        <v>348</v>
      </c>
      <c r="J233" s="13">
        <f t="shared" si="20"/>
        <v>39</v>
      </c>
      <c r="K233" s="13">
        <f t="shared" si="20"/>
        <v>59</v>
      </c>
      <c r="L233" s="13">
        <f t="shared" si="20"/>
        <v>51</v>
      </c>
      <c r="M233" s="13">
        <f t="shared" si="20"/>
        <v>287</v>
      </c>
      <c r="N233" s="13">
        <f t="shared" si="20"/>
        <v>33195</v>
      </c>
    </row>
    <row r="235" spans="1:14" s="579" customFormat="1" ht="11.25">
      <c r="A235" s="883" t="s">
        <v>490</v>
      </c>
      <c r="B235" s="883"/>
      <c r="C235" s="883"/>
      <c r="D235" s="883"/>
      <c r="E235" s="883"/>
      <c r="F235" s="883"/>
      <c r="G235" s="883"/>
      <c r="H235" s="883"/>
      <c r="I235" s="883"/>
      <c r="J235" s="883"/>
      <c r="K235" s="883"/>
      <c r="L235" s="883"/>
      <c r="M235" s="883"/>
      <c r="N235" s="883"/>
    </row>
    <row r="236" spans="1:14" ht="11.25">
      <c r="A236" s="404"/>
      <c r="B236" s="404"/>
      <c r="C236" s="404"/>
      <c r="D236" s="404"/>
      <c r="E236" s="404"/>
      <c r="F236" s="404"/>
      <c r="G236" s="404"/>
      <c r="H236" s="404"/>
      <c r="I236" s="404"/>
      <c r="J236" s="404"/>
      <c r="K236" s="404"/>
      <c r="L236" s="404"/>
      <c r="M236" s="404"/>
      <c r="N236" s="404"/>
    </row>
    <row r="237" spans="1:14" ht="11.25">
      <c r="A237" s="884" t="s">
        <v>398</v>
      </c>
      <c r="B237" s="884"/>
      <c r="C237" s="884"/>
      <c r="D237" s="884"/>
      <c r="E237" s="884"/>
      <c r="F237" s="884"/>
      <c r="G237" s="884"/>
      <c r="H237" s="884"/>
      <c r="I237" s="884"/>
      <c r="J237" s="884"/>
      <c r="K237" s="884"/>
      <c r="L237" s="884"/>
      <c r="M237" s="884"/>
      <c r="N237" s="884"/>
    </row>
    <row r="239" spans="2:14" ht="14.25" customHeight="1">
      <c r="B239" s="874" t="s">
        <v>255</v>
      </c>
      <c r="C239" s="876" t="s">
        <v>256</v>
      </c>
      <c r="D239" s="824" t="s">
        <v>443</v>
      </c>
      <c r="E239" s="874" t="s">
        <v>125</v>
      </c>
      <c r="F239" s="874" t="s">
        <v>257</v>
      </c>
      <c r="G239" s="874" t="s">
        <v>258</v>
      </c>
      <c r="H239" s="824" t="s">
        <v>285</v>
      </c>
      <c r="I239" s="824" t="s">
        <v>286</v>
      </c>
      <c r="J239" s="874" t="s">
        <v>261</v>
      </c>
      <c r="K239" s="874" t="s">
        <v>262</v>
      </c>
      <c r="L239" s="824" t="s">
        <v>263</v>
      </c>
      <c r="M239" s="874" t="s">
        <v>264</v>
      </c>
      <c r="N239" s="874" t="s">
        <v>17</v>
      </c>
    </row>
    <row r="240" spans="2:14" ht="11.25" customHeight="1">
      <c r="B240" s="875"/>
      <c r="C240" s="877" t="s">
        <v>265</v>
      </c>
      <c r="D240" s="878"/>
      <c r="E240" s="875"/>
      <c r="F240" s="875"/>
      <c r="G240" s="875"/>
      <c r="H240" s="878"/>
      <c r="I240" s="878"/>
      <c r="J240" s="875"/>
      <c r="K240" s="875"/>
      <c r="L240" s="878"/>
      <c r="M240" s="875"/>
      <c r="N240" s="875"/>
    </row>
    <row r="241" spans="1:14" ht="11.25">
      <c r="A241" s="13" t="s">
        <v>399</v>
      </c>
      <c r="B241" s="13">
        <v>1380</v>
      </c>
      <c r="C241" s="13">
        <v>70</v>
      </c>
      <c r="D241" s="13">
        <v>193</v>
      </c>
      <c r="E241" s="13">
        <v>138</v>
      </c>
      <c r="F241" s="13">
        <v>0</v>
      </c>
      <c r="G241" s="13">
        <v>0</v>
      </c>
      <c r="H241" s="13">
        <v>30</v>
      </c>
      <c r="I241" s="13">
        <v>25</v>
      </c>
      <c r="J241" s="13">
        <v>1</v>
      </c>
      <c r="K241" s="13">
        <v>0</v>
      </c>
      <c r="L241" s="13">
        <v>1</v>
      </c>
      <c r="M241" s="13">
        <v>52</v>
      </c>
      <c r="N241" s="13">
        <v>1890</v>
      </c>
    </row>
    <row r="242" spans="1:14" ht="11.25">
      <c r="A242" s="13" t="s">
        <v>400</v>
      </c>
      <c r="B242" s="13">
        <v>812</v>
      </c>
      <c r="C242" s="13">
        <v>24</v>
      </c>
      <c r="D242" s="13">
        <v>348</v>
      </c>
      <c r="E242" s="13">
        <v>85</v>
      </c>
      <c r="F242" s="13">
        <v>1</v>
      </c>
      <c r="G242" s="13">
        <v>0</v>
      </c>
      <c r="H242" s="13">
        <v>25</v>
      </c>
      <c r="I242" s="13">
        <v>19</v>
      </c>
      <c r="J242" s="13">
        <v>2</v>
      </c>
      <c r="K242" s="13">
        <v>0</v>
      </c>
      <c r="L242" s="13">
        <v>0</v>
      </c>
      <c r="M242" s="13">
        <v>26</v>
      </c>
      <c r="N242" s="13">
        <v>1342</v>
      </c>
    </row>
    <row r="243" spans="1:14" ht="11.25">
      <c r="A243" s="13" t="s">
        <v>401</v>
      </c>
      <c r="B243" s="13">
        <v>13554</v>
      </c>
      <c r="C243" s="13">
        <v>189</v>
      </c>
      <c r="D243" s="13">
        <v>155</v>
      </c>
      <c r="E243" s="13">
        <v>1279</v>
      </c>
      <c r="F243" s="13">
        <v>7</v>
      </c>
      <c r="G243" s="13">
        <v>2</v>
      </c>
      <c r="H243" s="13">
        <v>327</v>
      </c>
      <c r="I243" s="13">
        <v>149</v>
      </c>
      <c r="J243" s="13">
        <v>9</v>
      </c>
      <c r="K243" s="13">
        <v>9</v>
      </c>
      <c r="L243" s="13">
        <v>2</v>
      </c>
      <c r="M243" s="13">
        <v>73</v>
      </c>
      <c r="N243" s="13">
        <v>15755</v>
      </c>
    </row>
    <row r="244" spans="1:14" ht="11.25">
      <c r="A244" s="13" t="s">
        <v>402</v>
      </c>
      <c r="B244" s="13">
        <v>23751</v>
      </c>
      <c r="C244" s="13">
        <v>725</v>
      </c>
      <c r="D244" s="13">
        <v>290</v>
      </c>
      <c r="E244" s="13">
        <v>3017</v>
      </c>
      <c r="F244" s="13">
        <v>19</v>
      </c>
      <c r="G244" s="13">
        <v>8</v>
      </c>
      <c r="H244" s="13">
        <v>448</v>
      </c>
      <c r="I244" s="13">
        <v>161</v>
      </c>
      <c r="J244" s="13">
        <v>20</v>
      </c>
      <c r="K244" s="13">
        <v>89</v>
      </c>
      <c r="L244" s="13">
        <v>21</v>
      </c>
      <c r="M244" s="13">
        <v>234</v>
      </c>
      <c r="N244" s="13">
        <v>28783</v>
      </c>
    </row>
    <row r="245" spans="1:14" ht="11.25">
      <c r="A245" s="13" t="s">
        <v>403</v>
      </c>
      <c r="B245" s="13">
        <v>10565</v>
      </c>
      <c r="C245" s="13">
        <v>549</v>
      </c>
      <c r="D245" s="13">
        <v>209</v>
      </c>
      <c r="E245" s="13">
        <v>805</v>
      </c>
      <c r="F245" s="13">
        <v>8</v>
      </c>
      <c r="G245" s="13">
        <v>11</v>
      </c>
      <c r="H245" s="13">
        <v>208</v>
      </c>
      <c r="I245" s="13">
        <v>142</v>
      </c>
      <c r="J245" s="13">
        <v>2</v>
      </c>
      <c r="K245" s="13">
        <v>16</v>
      </c>
      <c r="L245" s="13">
        <v>12</v>
      </c>
      <c r="M245" s="13">
        <v>112</v>
      </c>
      <c r="N245" s="13">
        <v>12639</v>
      </c>
    </row>
    <row r="246" spans="1:14" ht="11.25">
      <c r="A246" s="370" t="s">
        <v>404</v>
      </c>
      <c r="B246" s="370">
        <v>4877</v>
      </c>
      <c r="C246" s="370">
        <v>702</v>
      </c>
      <c r="D246" s="370">
        <v>370</v>
      </c>
      <c r="E246" s="370">
        <v>437</v>
      </c>
      <c r="F246" s="370">
        <v>9</v>
      </c>
      <c r="G246" s="370">
        <v>1</v>
      </c>
      <c r="H246" s="370">
        <v>90</v>
      </c>
      <c r="I246" s="370">
        <v>56</v>
      </c>
      <c r="J246" s="370">
        <v>6</v>
      </c>
      <c r="K246" s="370">
        <v>0</v>
      </c>
      <c r="L246" s="370">
        <v>4</v>
      </c>
      <c r="M246" s="370">
        <v>66</v>
      </c>
      <c r="N246" s="370">
        <v>6618</v>
      </c>
    </row>
    <row r="247" spans="1:14" ht="11.25">
      <c r="A247" s="13" t="s">
        <v>161</v>
      </c>
      <c r="B247" s="13">
        <f aca="true" t="shared" si="21" ref="B247:N247">SUM(B241:B246)</f>
        <v>54939</v>
      </c>
      <c r="C247" s="13">
        <f t="shared" si="21"/>
        <v>2259</v>
      </c>
      <c r="D247" s="13">
        <f t="shared" si="21"/>
        <v>1565</v>
      </c>
      <c r="E247" s="13">
        <f t="shared" si="21"/>
        <v>5761</v>
      </c>
      <c r="F247" s="13">
        <f t="shared" si="21"/>
        <v>44</v>
      </c>
      <c r="G247" s="13">
        <f t="shared" si="21"/>
        <v>22</v>
      </c>
      <c r="H247" s="13">
        <f t="shared" si="21"/>
        <v>1128</v>
      </c>
      <c r="I247" s="13">
        <f t="shared" si="21"/>
        <v>552</v>
      </c>
      <c r="J247" s="13">
        <f t="shared" si="21"/>
        <v>40</v>
      </c>
      <c r="K247" s="13">
        <f t="shared" si="21"/>
        <v>114</v>
      </c>
      <c r="L247" s="13">
        <f t="shared" si="21"/>
        <v>40</v>
      </c>
      <c r="M247" s="13">
        <f t="shared" si="21"/>
        <v>563</v>
      </c>
      <c r="N247" s="13">
        <f t="shared" si="21"/>
        <v>67027</v>
      </c>
    </row>
    <row r="249" spans="1:14" ht="11.25">
      <c r="A249" s="884" t="s">
        <v>405</v>
      </c>
      <c r="B249" s="884"/>
      <c r="C249" s="884"/>
      <c r="D249" s="884"/>
      <c r="E249" s="884"/>
      <c r="F249" s="884"/>
      <c r="G249" s="884"/>
      <c r="H249" s="884"/>
      <c r="I249" s="884"/>
      <c r="J249" s="884"/>
      <c r="K249" s="884"/>
      <c r="L249" s="884"/>
      <c r="M249" s="884"/>
      <c r="N249" s="884"/>
    </row>
    <row r="250" ht="11.25">
      <c r="N250" s="578"/>
    </row>
    <row r="251" spans="2:14" ht="18.75" customHeight="1">
      <c r="B251" s="874" t="s">
        <v>255</v>
      </c>
      <c r="C251" s="876" t="s">
        <v>256</v>
      </c>
      <c r="D251" s="824" t="s">
        <v>443</v>
      </c>
      <c r="E251" s="874" t="s">
        <v>125</v>
      </c>
      <c r="F251" s="874" t="s">
        <v>257</v>
      </c>
      <c r="G251" s="874" t="s">
        <v>258</v>
      </c>
      <c r="H251" s="824" t="s">
        <v>285</v>
      </c>
      <c r="I251" s="824" t="s">
        <v>286</v>
      </c>
      <c r="J251" s="874" t="s">
        <v>261</v>
      </c>
      <c r="K251" s="874" t="s">
        <v>262</v>
      </c>
      <c r="L251" s="824" t="s">
        <v>263</v>
      </c>
      <c r="M251" s="874" t="s">
        <v>264</v>
      </c>
      <c r="N251" s="874" t="s">
        <v>17</v>
      </c>
    </row>
    <row r="252" spans="2:14" ht="14.25" customHeight="1">
      <c r="B252" s="875"/>
      <c r="C252" s="877" t="s">
        <v>265</v>
      </c>
      <c r="D252" s="878"/>
      <c r="E252" s="875"/>
      <c r="F252" s="875"/>
      <c r="G252" s="875"/>
      <c r="H252" s="878"/>
      <c r="I252" s="878"/>
      <c r="J252" s="875"/>
      <c r="K252" s="875"/>
      <c r="L252" s="878"/>
      <c r="M252" s="875"/>
      <c r="N252" s="875"/>
    </row>
    <row r="253" spans="1:14" ht="11.25">
      <c r="A253" s="13" t="s">
        <v>406</v>
      </c>
      <c r="B253" s="13">
        <v>6605</v>
      </c>
      <c r="C253" s="13">
        <v>724</v>
      </c>
      <c r="D253" s="13">
        <v>1906</v>
      </c>
      <c r="E253" s="13">
        <v>1046</v>
      </c>
      <c r="F253" s="13">
        <v>19</v>
      </c>
      <c r="G253" s="13">
        <v>8</v>
      </c>
      <c r="H253" s="13">
        <v>222</v>
      </c>
      <c r="I253" s="13">
        <v>175</v>
      </c>
      <c r="J253" s="13">
        <v>4</v>
      </c>
      <c r="K253" s="13">
        <v>37</v>
      </c>
      <c r="L253" s="13">
        <v>2</v>
      </c>
      <c r="M253" s="13">
        <v>11</v>
      </c>
      <c r="N253" s="13">
        <v>10759</v>
      </c>
    </row>
    <row r="256" spans="2:14" ht="11.25">
      <c r="B256" s="22" t="s">
        <v>407</v>
      </c>
      <c r="C256" s="22" t="s">
        <v>407</v>
      </c>
      <c r="D256" s="22" t="s">
        <v>408</v>
      </c>
      <c r="E256" s="22" t="s">
        <v>407</v>
      </c>
      <c r="F256" s="22" t="s">
        <v>407</v>
      </c>
      <c r="G256" s="22" t="s">
        <v>407</v>
      </c>
      <c r="H256" s="22" t="s">
        <v>409</v>
      </c>
      <c r="I256" s="22" t="s">
        <v>408</v>
      </c>
      <c r="J256" s="22" t="s">
        <v>407</v>
      </c>
      <c r="K256" s="22" t="s">
        <v>407</v>
      </c>
      <c r="L256" s="22" t="s">
        <v>407</v>
      </c>
      <c r="M256" s="22" t="s">
        <v>407</v>
      </c>
      <c r="N256" s="22" t="s">
        <v>407</v>
      </c>
    </row>
    <row r="257" spans="1:14" ht="11.25">
      <c r="A257" s="18" t="s">
        <v>23</v>
      </c>
      <c r="B257" s="18">
        <f aca="true" t="shared" si="22" ref="B257:N257">B253+B247+B233+B222+B212+B196+B187+B173+B160+B150+B140+B127+B117+B109+B97+B89+B79+B68+B56+B48+B34+B24+B10</f>
        <v>348892</v>
      </c>
      <c r="C257" s="18">
        <f t="shared" si="22"/>
        <v>23257</v>
      </c>
      <c r="D257" s="18">
        <f t="shared" si="22"/>
        <v>46902</v>
      </c>
      <c r="E257" s="18">
        <f t="shared" si="22"/>
        <v>68718</v>
      </c>
      <c r="F257" s="18">
        <f t="shared" si="22"/>
        <v>320</v>
      </c>
      <c r="G257" s="18">
        <f t="shared" si="22"/>
        <v>123</v>
      </c>
      <c r="H257" s="18">
        <f t="shared" si="22"/>
        <v>9664</v>
      </c>
      <c r="I257" s="18">
        <f t="shared" si="22"/>
        <v>8015</v>
      </c>
      <c r="J257" s="18">
        <f t="shared" si="22"/>
        <v>478</v>
      </c>
      <c r="K257" s="18">
        <f t="shared" si="22"/>
        <v>1100</v>
      </c>
      <c r="L257" s="18">
        <f t="shared" si="22"/>
        <v>686</v>
      </c>
      <c r="M257" s="18">
        <f t="shared" si="22"/>
        <v>8715</v>
      </c>
      <c r="N257" s="18">
        <f t="shared" si="22"/>
        <v>516870</v>
      </c>
    </row>
    <row r="258" spans="2:14" ht="11.25">
      <c r="B258" s="214"/>
      <c r="C258" s="214"/>
      <c r="D258" s="214"/>
      <c r="E258" s="214"/>
      <c r="F258" s="214"/>
      <c r="G258" s="214"/>
      <c r="H258" s="214"/>
      <c r="I258" s="214"/>
      <c r="J258" s="214"/>
      <c r="K258" s="214"/>
      <c r="L258" s="214"/>
      <c r="M258" s="214"/>
      <c r="N258" s="214"/>
    </row>
    <row r="259" spans="1:20" s="211" customFormat="1" ht="16.5" customHeight="1">
      <c r="A259" s="6"/>
      <c r="B259" s="13"/>
      <c r="C259" s="13"/>
      <c r="D259" s="13"/>
      <c r="E259" s="13"/>
      <c r="F259" s="13"/>
      <c r="G259" s="13"/>
      <c r="H259" s="13"/>
      <c r="I259" s="13"/>
      <c r="J259" s="13"/>
      <c r="K259" s="13"/>
      <c r="L259" s="13"/>
      <c r="M259" s="13"/>
      <c r="N259" s="13"/>
      <c r="O259" s="5"/>
      <c r="P259" s="5"/>
      <c r="Q259" s="5"/>
      <c r="R259" s="5"/>
      <c r="S259" s="5"/>
      <c r="T259" s="200"/>
    </row>
    <row r="260" spans="1:11" s="6" customFormat="1" ht="11.25">
      <c r="A260" s="844" t="s">
        <v>507</v>
      </c>
      <c r="B260" s="844"/>
      <c r="C260" s="844"/>
      <c r="D260" s="844"/>
      <c r="E260" s="844"/>
      <c r="F260" s="844"/>
      <c r="G260" s="844"/>
      <c r="H260" s="844"/>
      <c r="I260" s="844"/>
      <c r="J260" s="844"/>
      <c r="K260" s="844"/>
    </row>
  </sheetData>
  <sheetProtection/>
  <mergeCells count="338">
    <mergeCell ref="A260:K260"/>
    <mergeCell ref="N251:N252"/>
    <mergeCell ref="J251:J252"/>
    <mergeCell ref="K251:K252"/>
    <mergeCell ref="L251:L252"/>
    <mergeCell ref="M251:M252"/>
    <mergeCell ref="N239:N240"/>
    <mergeCell ref="A249:N249"/>
    <mergeCell ref="B251:B252"/>
    <mergeCell ref="C251:C252"/>
    <mergeCell ref="D251:D252"/>
    <mergeCell ref="E251:E252"/>
    <mergeCell ref="F251:F252"/>
    <mergeCell ref="G251:G252"/>
    <mergeCell ref="H251:H252"/>
    <mergeCell ref="I251:I252"/>
    <mergeCell ref="H239:H240"/>
    <mergeCell ref="I239:I240"/>
    <mergeCell ref="J239:J240"/>
    <mergeCell ref="K239:K240"/>
    <mergeCell ref="L239:L240"/>
    <mergeCell ref="M239:M240"/>
    <mergeCell ref="B239:B240"/>
    <mergeCell ref="C239:C240"/>
    <mergeCell ref="D239:D240"/>
    <mergeCell ref="E239:E240"/>
    <mergeCell ref="F239:F240"/>
    <mergeCell ref="G239:G240"/>
    <mergeCell ref="H226:H227"/>
    <mergeCell ref="I226:I227"/>
    <mergeCell ref="N226:N227"/>
    <mergeCell ref="A235:N235"/>
    <mergeCell ref="A237:N237"/>
    <mergeCell ref="J226:J227"/>
    <mergeCell ref="K226:K227"/>
    <mergeCell ref="L226:L227"/>
    <mergeCell ref="M226:M227"/>
    <mergeCell ref="B226:B227"/>
    <mergeCell ref="C226:C227"/>
    <mergeCell ref="D226:D227"/>
    <mergeCell ref="E226:E227"/>
    <mergeCell ref="F226:F227"/>
    <mergeCell ref="G226:G227"/>
    <mergeCell ref="J216:J217"/>
    <mergeCell ref="K216:K217"/>
    <mergeCell ref="L216:L217"/>
    <mergeCell ref="M216:M217"/>
    <mergeCell ref="N216:N217"/>
    <mergeCell ref="A224:N224"/>
    <mergeCell ref="N202:N203"/>
    <mergeCell ref="A214:N214"/>
    <mergeCell ref="B216:B217"/>
    <mergeCell ref="C216:C217"/>
    <mergeCell ref="D216:D217"/>
    <mergeCell ref="E216:E217"/>
    <mergeCell ref="F216:F217"/>
    <mergeCell ref="G216:G217"/>
    <mergeCell ref="H216:H217"/>
    <mergeCell ref="I216:I217"/>
    <mergeCell ref="H202:H203"/>
    <mergeCell ref="I202:I203"/>
    <mergeCell ref="J202:J203"/>
    <mergeCell ref="K202:K203"/>
    <mergeCell ref="L202:L203"/>
    <mergeCell ref="M202:M203"/>
    <mergeCell ref="B202:B203"/>
    <mergeCell ref="C202:C203"/>
    <mergeCell ref="D202:D203"/>
    <mergeCell ref="E202:E203"/>
    <mergeCell ref="F202:F203"/>
    <mergeCell ref="G202:G203"/>
    <mergeCell ref="H191:H192"/>
    <mergeCell ref="I191:I192"/>
    <mergeCell ref="N191:N192"/>
    <mergeCell ref="A198:N198"/>
    <mergeCell ref="A200:N200"/>
    <mergeCell ref="J191:J192"/>
    <mergeCell ref="K191:K192"/>
    <mergeCell ref="L191:L192"/>
    <mergeCell ref="M191:M192"/>
    <mergeCell ref="A199:T199"/>
    <mergeCell ref="B191:B192"/>
    <mergeCell ref="C191:C192"/>
    <mergeCell ref="D191:D192"/>
    <mergeCell ref="E191:E192"/>
    <mergeCell ref="F191:F192"/>
    <mergeCell ref="G191:G192"/>
    <mergeCell ref="J177:J178"/>
    <mergeCell ref="K177:K178"/>
    <mergeCell ref="L177:L178"/>
    <mergeCell ref="M177:M178"/>
    <mergeCell ref="N177:N178"/>
    <mergeCell ref="A189:N189"/>
    <mergeCell ref="N166:N167"/>
    <mergeCell ref="A175:N175"/>
    <mergeCell ref="B177:B178"/>
    <mergeCell ref="C177:C178"/>
    <mergeCell ref="D177:D178"/>
    <mergeCell ref="E177:E178"/>
    <mergeCell ref="F177:F178"/>
    <mergeCell ref="G177:G178"/>
    <mergeCell ref="H177:H178"/>
    <mergeCell ref="I177:I178"/>
    <mergeCell ref="H166:H167"/>
    <mergeCell ref="I166:I167"/>
    <mergeCell ref="J166:J167"/>
    <mergeCell ref="K166:K167"/>
    <mergeCell ref="L166:L167"/>
    <mergeCell ref="M166:M167"/>
    <mergeCell ref="B166:B167"/>
    <mergeCell ref="C166:C167"/>
    <mergeCell ref="D166:D167"/>
    <mergeCell ref="E166:E167"/>
    <mergeCell ref="F166:F167"/>
    <mergeCell ref="G166:G167"/>
    <mergeCell ref="H154:H155"/>
    <mergeCell ref="I154:I155"/>
    <mergeCell ref="N154:N155"/>
    <mergeCell ref="A162:N162"/>
    <mergeCell ref="A164:N164"/>
    <mergeCell ref="J154:J155"/>
    <mergeCell ref="K154:K155"/>
    <mergeCell ref="L154:L155"/>
    <mergeCell ref="M154:M155"/>
    <mergeCell ref="A163:T163"/>
    <mergeCell ref="B154:B155"/>
    <mergeCell ref="C154:C155"/>
    <mergeCell ref="D154:D155"/>
    <mergeCell ref="E154:E155"/>
    <mergeCell ref="F154:F155"/>
    <mergeCell ref="G154:G155"/>
    <mergeCell ref="J144:J145"/>
    <mergeCell ref="K144:K145"/>
    <mergeCell ref="L144:L145"/>
    <mergeCell ref="M144:M145"/>
    <mergeCell ref="N144:N145"/>
    <mergeCell ref="A152:N152"/>
    <mergeCell ref="N133:N134"/>
    <mergeCell ref="A142:N142"/>
    <mergeCell ref="B144:B145"/>
    <mergeCell ref="C144:C145"/>
    <mergeCell ref="D144:D145"/>
    <mergeCell ref="E144:E145"/>
    <mergeCell ref="F144:F145"/>
    <mergeCell ref="G144:G145"/>
    <mergeCell ref="H144:H145"/>
    <mergeCell ref="I144:I145"/>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21:H122"/>
    <mergeCell ref="I121:I122"/>
    <mergeCell ref="N121:N122"/>
    <mergeCell ref="A129:N129"/>
    <mergeCell ref="A131:N131"/>
    <mergeCell ref="J121:J122"/>
    <mergeCell ref="K121:K122"/>
    <mergeCell ref="L121:L122"/>
    <mergeCell ref="M121:M122"/>
    <mergeCell ref="A130:T130"/>
    <mergeCell ref="B121:B122"/>
    <mergeCell ref="C121:C122"/>
    <mergeCell ref="D121:D122"/>
    <mergeCell ref="E121:E122"/>
    <mergeCell ref="F121:F122"/>
    <mergeCell ref="G121:G122"/>
    <mergeCell ref="J113:J114"/>
    <mergeCell ref="K113:K114"/>
    <mergeCell ref="L113:L114"/>
    <mergeCell ref="M113:M114"/>
    <mergeCell ref="N113:N114"/>
    <mergeCell ref="A119:N119"/>
    <mergeCell ref="N103:N104"/>
    <mergeCell ref="A111:N111"/>
    <mergeCell ref="B113:B114"/>
    <mergeCell ref="C113:C114"/>
    <mergeCell ref="D113:D114"/>
    <mergeCell ref="E113:E114"/>
    <mergeCell ref="F113:F114"/>
    <mergeCell ref="G113:G114"/>
    <mergeCell ref="H113:H114"/>
    <mergeCell ref="I113:I114"/>
    <mergeCell ref="H103:H104"/>
    <mergeCell ref="I103:I104"/>
    <mergeCell ref="J103:J104"/>
    <mergeCell ref="K103:K104"/>
    <mergeCell ref="L103:L104"/>
    <mergeCell ref="M103:M104"/>
    <mergeCell ref="B103:B104"/>
    <mergeCell ref="C103:C104"/>
    <mergeCell ref="D103:D104"/>
    <mergeCell ref="E103:E104"/>
    <mergeCell ref="F103:F104"/>
    <mergeCell ref="G103:G104"/>
    <mergeCell ref="H93:H94"/>
    <mergeCell ref="I93:I94"/>
    <mergeCell ref="N93:N94"/>
    <mergeCell ref="A99:N99"/>
    <mergeCell ref="A101:N101"/>
    <mergeCell ref="J93:J94"/>
    <mergeCell ref="K93:K94"/>
    <mergeCell ref="L93:L94"/>
    <mergeCell ref="M93:M94"/>
    <mergeCell ref="A100:T100"/>
    <mergeCell ref="B93:B94"/>
    <mergeCell ref="C93:C94"/>
    <mergeCell ref="D93:D94"/>
    <mergeCell ref="E93:E94"/>
    <mergeCell ref="F93:F94"/>
    <mergeCell ref="G93:G94"/>
    <mergeCell ref="J83:J84"/>
    <mergeCell ref="K83:K84"/>
    <mergeCell ref="L83:L84"/>
    <mergeCell ref="M83:M84"/>
    <mergeCell ref="N83:N84"/>
    <mergeCell ref="A91:N91"/>
    <mergeCell ref="N74:N75"/>
    <mergeCell ref="A81:N81"/>
    <mergeCell ref="B83:B84"/>
    <mergeCell ref="C83:C84"/>
    <mergeCell ref="D83:D84"/>
    <mergeCell ref="E83:E84"/>
    <mergeCell ref="F83:F84"/>
    <mergeCell ref="G83:G84"/>
    <mergeCell ref="H83:H84"/>
    <mergeCell ref="I83:I84"/>
    <mergeCell ref="H74:H75"/>
    <mergeCell ref="I74:I75"/>
    <mergeCell ref="J74:J75"/>
    <mergeCell ref="K74:K75"/>
    <mergeCell ref="L74:L75"/>
    <mergeCell ref="M74:M75"/>
    <mergeCell ref="B74:B75"/>
    <mergeCell ref="C74:C75"/>
    <mergeCell ref="D74:D75"/>
    <mergeCell ref="E74:E75"/>
    <mergeCell ref="F74:F75"/>
    <mergeCell ref="G74:G75"/>
    <mergeCell ref="H60:H61"/>
    <mergeCell ref="I60:I61"/>
    <mergeCell ref="N60:N61"/>
    <mergeCell ref="A72:N72"/>
    <mergeCell ref="J60:J61"/>
    <mergeCell ref="K60:K61"/>
    <mergeCell ref="L60:L61"/>
    <mergeCell ref="M60:M61"/>
    <mergeCell ref="A71:T71"/>
    <mergeCell ref="B60:B61"/>
    <mergeCell ref="C60:C61"/>
    <mergeCell ref="D60:D61"/>
    <mergeCell ref="E60:E61"/>
    <mergeCell ref="F60:F61"/>
    <mergeCell ref="G60:G61"/>
    <mergeCell ref="J52:J53"/>
    <mergeCell ref="K52:K53"/>
    <mergeCell ref="L52:L53"/>
    <mergeCell ref="M52:M53"/>
    <mergeCell ref="N52:N53"/>
    <mergeCell ref="A58:N58"/>
    <mergeCell ref="N43:N44"/>
    <mergeCell ref="A50:N50"/>
    <mergeCell ref="B52:B53"/>
    <mergeCell ref="C52:C53"/>
    <mergeCell ref="D52:D53"/>
    <mergeCell ref="E52:E53"/>
    <mergeCell ref="F52:F53"/>
    <mergeCell ref="G52:G53"/>
    <mergeCell ref="H52:H53"/>
    <mergeCell ref="I52:I53"/>
    <mergeCell ref="H43:H44"/>
    <mergeCell ref="I43:I44"/>
    <mergeCell ref="J43:J44"/>
    <mergeCell ref="K43:K44"/>
    <mergeCell ref="L43:L44"/>
    <mergeCell ref="M43:M44"/>
    <mergeCell ref="B43:B44"/>
    <mergeCell ref="C43:C44"/>
    <mergeCell ref="D43:D44"/>
    <mergeCell ref="E43:E44"/>
    <mergeCell ref="F43:F44"/>
    <mergeCell ref="G43:G44"/>
    <mergeCell ref="A36:N36"/>
    <mergeCell ref="I28:I29"/>
    <mergeCell ref="J28:J29"/>
    <mergeCell ref="K28:K29"/>
    <mergeCell ref="L28:L29"/>
    <mergeCell ref="A41:N41"/>
    <mergeCell ref="A26:N26"/>
    <mergeCell ref="B28:B29"/>
    <mergeCell ref="C28:C29"/>
    <mergeCell ref="D28:D29"/>
    <mergeCell ref="E28:E29"/>
    <mergeCell ref="F28:F29"/>
    <mergeCell ref="G28:G29"/>
    <mergeCell ref="H28:H29"/>
    <mergeCell ref="M28:M29"/>
    <mergeCell ref="N28:N29"/>
    <mergeCell ref="I14:I15"/>
    <mergeCell ref="J14:J15"/>
    <mergeCell ref="K14:K15"/>
    <mergeCell ref="L14:L15"/>
    <mergeCell ref="M14:M15"/>
    <mergeCell ref="N14:N15"/>
    <mergeCell ref="C14:C15"/>
    <mergeCell ref="D14:D15"/>
    <mergeCell ref="E14:E15"/>
    <mergeCell ref="F14:F15"/>
    <mergeCell ref="G14:G15"/>
    <mergeCell ref="H14:H15"/>
    <mergeCell ref="A1:N1"/>
    <mergeCell ref="A3:N3"/>
    <mergeCell ref="B5:B6"/>
    <mergeCell ref="C5:C6"/>
    <mergeCell ref="D5:D6"/>
    <mergeCell ref="E5:E6"/>
    <mergeCell ref="F5:F6"/>
    <mergeCell ref="G5:G6"/>
    <mergeCell ref="H5:H6"/>
    <mergeCell ref="I5:I6"/>
    <mergeCell ref="A2:T2"/>
    <mergeCell ref="A39:N39"/>
    <mergeCell ref="A40:T40"/>
    <mergeCell ref="A70:N70"/>
    <mergeCell ref="J5:J6"/>
    <mergeCell ref="K5:K6"/>
    <mergeCell ref="L5:L6"/>
    <mergeCell ref="M5:M6"/>
    <mergeCell ref="N5:N6"/>
    <mergeCell ref="B14:B15"/>
  </mergeCells>
  <printOptions/>
  <pageMargins left="0.787401575" right="0.787401575" top="0.984251969" bottom="0.984251969" header="0.4921259845" footer="0.4921259845"/>
  <pageSetup horizontalDpi="600" verticalDpi="600" orientation="landscape" paperSize="9" scale="86" r:id="rId1"/>
</worksheet>
</file>

<file path=xl/worksheets/sheet22.xml><?xml version="1.0" encoding="utf-8"?>
<worksheet xmlns="http://schemas.openxmlformats.org/spreadsheetml/2006/main" xmlns:r="http://schemas.openxmlformats.org/officeDocument/2006/relationships">
  <dimension ref="A1:U259"/>
  <sheetViews>
    <sheetView zoomScalePageLayoutView="0" workbookViewId="0" topLeftCell="A1">
      <selection activeCell="A1" sqref="A1:K1"/>
    </sheetView>
  </sheetViews>
  <sheetFormatPr defaultColWidth="13.33203125" defaultRowHeight="12.75"/>
  <cols>
    <col min="1" max="1" width="27.5" style="6" customWidth="1"/>
    <col min="2" max="2" width="14.5" style="13" customWidth="1"/>
    <col min="3" max="3" width="13.33203125" style="13" customWidth="1"/>
    <col min="4" max="4" width="13.33203125" style="16" customWidth="1"/>
    <col min="5" max="5" width="13.33203125" style="13" customWidth="1"/>
    <col min="6" max="6" width="13.33203125" style="16" customWidth="1"/>
    <col min="7" max="7" width="12.83203125" style="13" customWidth="1"/>
    <col min="8" max="8" width="12.83203125" style="16" customWidth="1"/>
    <col min="9" max="9" width="13.83203125" style="16" customWidth="1"/>
    <col min="10" max="10" width="14.16015625" style="16" customWidth="1"/>
    <col min="11" max="11" width="13.83203125" style="16" customWidth="1"/>
    <col min="12" max="16384" width="13.33203125" style="6" customWidth="1"/>
  </cols>
  <sheetData>
    <row r="1" spans="1:11" s="580" customFormat="1" ht="24.75" customHeight="1">
      <c r="A1" s="887" t="s">
        <v>494</v>
      </c>
      <c r="B1" s="887"/>
      <c r="C1" s="887"/>
      <c r="D1" s="887"/>
      <c r="E1" s="887"/>
      <c r="F1" s="887"/>
      <c r="G1" s="887"/>
      <c r="H1" s="887"/>
      <c r="I1" s="887"/>
      <c r="J1" s="887"/>
      <c r="K1" s="887"/>
    </row>
    <row r="3" spans="2:11" ht="15" customHeight="1">
      <c r="B3" s="354"/>
      <c r="C3" s="888" t="s">
        <v>423</v>
      </c>
      <c r="D3" s="357"/>
      <c r="E3" s="888" t="s">
        <v>424</v>
      </c>
      <c r="F3" s="357"/>
      <c r="G3" s="891" t="s">
        <v>425</v>
      </c>
      <c r="H3" s="894" t="s">
        <v>426</v>
      </c>
      <c r="I3" s="897" t="s">
        <v>427</v>
      </c>
      <c r="J3" s="898"/>
      <c r="K3" s="899"/>
    </row>
    <row r="4" spans="2:11" ht="11.25">
      <c r="B4" s="355" t="s">
        <v>428</v>
      </c>
      <c r="C4" s="889"/>
      <c r="D4" s="358" t="s">
        <v>429</v>
      </c>
      <c r="E4" s="889"/>
      <c r="F4" s="358" t="s">
        <v>430</v>
      </c>
      <c r="G4" s="892"/>
      <c r="H4" s="895"/>
      <c r="I4" s="900"/>
      <c r="J4" s="901"/>
      <c r="K4" s="902"/>
    </row>
    <row r="5" spans="2:11" ht="11.25">
      <c r="B5" s="355" t="s">
        <v>431</v>
      </c>
      <c r="C5" s="889"/>
      <c r="D5" s="358" t="s">
        <v>432</v>
      </c>
      <c r="E5" s="889"/>
      <c r="F5" s="358" t="s">
        <v>432</v>
      </c>
      <c r="G5" s="892"/>
      <c r="H5" s="895"/>
      <c r="I5" s="903" t="s">
        <v>162</v>
      </c>
      <c r="J5" s="905" t="s">
        <v>163</v>
      </c>
      <c r="K5" s="907" t="s">
        <v>161</v>
      </c>
    </row>
    <row r="6" spans="2:11" ht="11.25">
      <c r="B6" s="356"/>
      <c r="C6" s="890"/>
      <c r="D6" s="359"/>
      <c r="E6" s="890"/>
      <c r="F6" s="359"/>
      <c r="G6" s="893"/>
      <c r="H6" s="896"/>
      <c r="I6" s="904"/>
      <c r="J6" s="906"/>
      <c r="K6" s="908"/>
    </row>
    <row r="7" spans="2:11" ht="11.25">
      <c r="B7" s="7"/>
      <c r="C7" s="8"/>
      <c r="D7" s="9"/>
      <c r="E7" s="8"/>
      <c r="F7" s="9"/>
      <c r="G7" s="10"/>
      <c r="H7" s="11"/>
      <c r="I7" s="12"/>
      <c r="J7" s="12"/>
      <c r="K7" s="12"/>
    </row>
    <row r="8" spans="2:11" ht="11.25">
      <c r="B8" s="7"/>
      <c r="C8" s="8"/>
      <c r="D8" s="909" t="s">
        <v>495</v>
      </c>
      <c r="E8" s="909"/>
      <c r="F8" s="909"/>
      <c r="G8" s="10"/>
      <c r="H8" s="11"/>
      <c r="I8" s="12"/>
      <c r="J8" s="12"/>
      <c r="K8" s="12"/>
    </row>
    <row r="10" spans="1:11" ht="11.25">
      <c r="A10" s="6" t="s">
        <v>287</v>
      </c>
      <c r="B10" s="13">
        <v>20</v>
      </c>
      <c r="C10" s="13">
        <v>12</v>
      </c>
      <c r="D10" s="16">
        <v>60</v>
      </c>
      <c r="E10" s="13">
        <v>17</v>
      </c>
      <c r="F10" s="16">
        <v>85</v>
      </c>
      <c r="G10" s="13">
        <v>11</v>
      </c>
      <c r="H10" s="16">
        <v>55</v>
      </c>
      <c r="I10" s="368"/>
      <c r="J10" s="368"/>
      <c r="K10" s="368"/>
    </row>
    <row r="11" spans="1:11" ht="11.25">
      <c r="A11" s="6" t="s">
        <v>433</v>
      </c>
      <c r="B11" s="13">
        <v>9558</v>
      </c>
      <c r="C11" s="13">
        <v>6646</v>
      </c>
      <c r="D11" s="16">
        <v>69.5</v>
      </c>
      <c r="E11" s="13">
        <v>8289</v>
      </c>
      <c r="F11" s="16">
        <v>86.7</v>
      </c>
      <c r="G11" s="13">
        <v>6235</v>
      </c>
      <c r="H11" s="16">
        <v>65.2</v>
      </c>
      <c r="I11" s="368"/>
      <c r="J11" s="368"/>
      <c r="K11" s="368"/>
    </row>
    <row r="12" spans="1:11" ht="11.25">
      <c r="A12" s="369" t="s">
        <v>289</v>
      </c>
      <c r="B12" s="370">
        <v>15200</v>
      </c>
      <c r="C12" s="370">
        <v>3554</v>
      </c>
      <c r="D12" s="371">
        <v>23.4</v>
      </c>
      <c r="E12" s="370">
        <v>6130</v>
      </c>
      <c r="F12" s="371">
        <v>40.3</v>
      </c>
      <c r="G12" s="370">
        <v>3237</v>
      </c>
      <c r="H12" s="371">
        <v>21.3</v>
      </c>
      <c r="I12" s="372"/>
      <c r="J12" s="372"/>
      <c r="K12" s="372"/>
    </row>
    <row r="13" spans="1:11" ht="11.25">
      <c r="A13" s="6" t="s">
        <v>161</v>
      </c>
      <c r="B13" s="13">
        <v>24778</v>
      </c>
      <c r="C13" s="13">
        <v>10212</v>
      </c>
      <c r="D13" s="16">
        <v>41.2</v>
      </c>
      <c r="E13" s="13">
        <v>14436</v>
      </c>
      <c r="F13" s="16">
        <v>58.3</v>
      </c>
      <c r="G13" s="13">
        <v>9483</v>
      </c>
      <c r="H13" s="16">
        <v>38.3</v>
      </c>
      <c r="I13" s="368"/>
      <c r="J13" s="368"/>
      <c r="K13" s="368"/>
    </row>
    <row r="15" spans="3:21" ht="11.25">
      <c r="C15" s="4"/>
      <c r="D15" s="909" t="s">
        <v>434</v>
      </c>
      <c r="E15" s="909"/>
      <c r="F15" s="909"/>
      <c r="H15" s="14"/>
      <c r="I15" s="14"/>
      <c r="J15" s="14"/>
      <c r="K15" s="14"/>
      <c r="L15" s="14"/>
      <c r="M15" s="14"/>
      <c r="N15" s="14"/>
      <c r="O15" s="14"/>
      <c r="P15" s="14"/>
      <c r="Q15" s="14"/>
      <c r="R15" s="14"/>
      <c r="S15" s="14"/>
      <c r="T15" s="14"/>
      <c r="U15" s="14"/>
    </row>
    <row r="17" spans="1:11" ht="11.25">
      <c r="A17" s="13" t="s">
        <v>290</v>
      </c>
      <c r="B17" s="13">
        <v>20182</v>
      </c>
      <c r="C17" s="13">
        <v>11188</v>
      </c>
      <c r="D17" s="16">
        <v>55.4</v>
      </c>
      <c r="E17" s="13">
        <v>14734</v>
      </c>
      <c r="F17" s="16">
        <v>73</v>
      </c>
      <c r="G17" s="13">
        <v>10280</v>
      </c>
      <c r="H17" s="16">
        <v>50.9</v>
      </c>
      <c r="I17" s="16">
        <v>5.1</v>
      </c>
      <c r="J17" s="16">
        <v>4.4</v>
      </c>
      <c r="K17" s="16">
        <v>4.7</v>
      </c>
    </row>
    <row r="18" spans="1:11" ht="11.25">
      <c r="A18" s="13" t="s">
        <v>291</v>
      </c>
      <c r="B18" s="13">
        <v>5286</v>
      </c>
      <c r="C18" s="13">
        <v>3345</v>
      </c>
      <c r="D18" s="16">
        <v>63.3</v>
      </c>
      <c r="E18" s="13">
        <v>3961</v>
      </c>
      <c r="F18" s="16">
        <v>74.9</v>
      </c>
      <c r="G18" s="13">
        <v>3058</v>
      </c>
      <c r="H18" s="16">
        <v>57.9</v>
      </c>
      <c r="I18" s="16">
        <v>2.2</v>
      </c>
      <c r="J18" s="16">
        <v>3</v>
      </c>
      <c r="K18" s="16">
        <v>2.6</v>
      </c>
    </row>
    <row r="19" spans="1:11" ht="11.25">
      <c r="A19" s="13" t="s">
        <v>292</v>
      </c>
      <c r="B19" s="13">
        <v>4532</v>
      </c>
      <c r="C19" s="13">
        <v>2562</v>
      </c>
      <c r="D19" s="16">
        <v>56.5</v>
      </c>
      <c r="E19" s="13">
        <v>3104</v>
      </c>
      <c r="F19" s="16">
        <v>68.5</v>
      </c>
      <c r="G19" s="13">
        <v>2353</v>
      </c>
      <c r="H19" s="16">
        <v>51.9</v>
      </c>
      <c r="I19" s="16">
        <v>1.7</v>
      </c>
      <c r="J19" s="16">
        <v>1.8</v>
      </c>
      <c r="K19" s="16">
        <v>1.8</v>
      </c>
    </row>
    <row r="20" spans="1:11" ht="11.25">
      <c r="A20" s="13" t="s">
        <v>293</v>
      </c>
      <c r="B20" s="13">
        <v>5031</v>
      </c>
      <c r="C20" s="13">
        <v>2923</v>
      </c>
      <c r="D20" s="16">
        <v>58.1</v>
      </c>
      <c r="E20" s="13">
        <v>3477</v>
      </c>
      <c r="F20" s="16">
        <v>69.1</v>
      </c>
      <c r="G20" s="13">
        <v>2641</v>
      </c>
      <c r="H20" s="16">
        <v>52.5</v>
      </c>
      <c r="I20" s="16">
        <v>2.3</v>
      </c>
      <c r="J20" s="16">
        <v>2.5</v>
      </c>
      <c r="K20" s="16">
        <v>2.4</v>
      </c>
    </row>
    <row r="21" spans="1:11" ht="11.25">
      <c r="A21" s="13" t="s">
        <v>294</v>
      </c>
      <c r="B21" s="13">
        <v>7734</v>
      </c>
      <c r="C21" s="13">
        <v>4450</v>
      </c>
      <c r="D21" s="16">
        <v>57.5</v>
      </c>
      <c r="E21" s="13">
        <v>5327</v>
      </c>
      <c r="F21" s="16">
        <v>68.9</v>
      </c>
      <c r="G21" s="13">
        <v>4073</v>
      </c>
      <c r="H21" s="16">
        <v>52.7</v>
      </c>
      <c r="I21" s="16">
        <v>2.8</v>
      </c>
      <c r="J21" s="16">
        <v>2.8</v>
      </c>
      <c r="K21" s="16">
        <v>2.8</v>
      </c>
    </row>
    <row r="22" spans="1:11" ht="11.25">
      <c r="A22" s="13" t="s">
        <v>295</v>
      </c>
      <c r="B22" s="13">
        <v>11459</v>
      </c>
      <c r="C22" s="13">
        <v>5824</v>
      </c>
      <c r="D22" s="16">
        <v>50.8</v>
      </c>
      <c r="E22" s="13">
        <v>6772</v>
      </c>
      <c r="F22" s="16">
        <v>59.1</v>
      </c>
      <c r="G22" s="13">
        <v>5166</v>
      </c>
      <c r="H22" s="16">
        <v>45.1</v>
      </c>
      <c r="I22" s="16">
        <v>5.5</v>
      </c>
      <c r="J22" s="16">
        <v>4.6</v>
      </c>
      <c r="K22" s="16">
        <v>5</v>
      </c>
    </row>
    <row r="23" spans="1:11" ht="11.25">
      <c r="A23" s="13" t="s">
        <v>296</v>
      </c>
      <c r="B23" s="13">
        <v>8059</v>
      </c>
      <c r="C23" s="13">
        <v>4702</v>
      </c>
      <c r="D23" s="16">
        <v>58.3</v>
      </c>
      <c r="E23" s="13">
        <v>5677</v>
      </c>
      <c r="F23" s="16">
        <v>70.4</v>
      </c>
      <c r="G23" s="13">
        <v>4222</v>
      </c>
      <c r="H23" s="16">
        <v>52.4</v>
      </c>
      <c r="I23" s="16">
        <v>3.4</v>
      </c>
      <c r="J23" s="16">
        <v>3.5</v>
      </c>
      <c r="K23" s="16">
        <v>3.5</v>
      </c>
    </row>
    <row r="24" spans="1:11" ht="11.25">
      <c r="A24" s="370" t="s">
        <v>297</v>
      </c>
      <c r="B24" s="370">
        <v>6444</v>
      </c>
      <c r="C24" s="370">
        <v>3808</v>
      </c>
      <c r="D24" s="371">
        <v>59.1</v>
      </c>
      <c r="E24" s="370">
        <v>4380</v>
      </c>
      <c r="F24" s="371">
        <v>68</v>
      </c>
      <c r="G24" s="370">
        <v>3361</v>
      </c>
      <c r="H24" s="371">
        <v>52.2</v>
      </c>
      <c r="I24" s="371">
        <v>3.3</v>
      </c>
      <c r="J24" s="371">
        <v>3.8</v>
      </c>
      <c r="K24" s="371">
        <v>3.6</v>
      </c>
    </row>
    <row r="25" spans="1:11" s="15" customFormat="1" ht="11.25">
      <c r="A25" s="6" t="s">
        <v>161</v>
      </c>
      <c r="B25" s="13">
        <v>68727</v>
      </c>
      <c r="C25" s="13">
        <v>38802</v>
      </c>
      <c r="D25" s="16">
        <v>56.5</v>
      </c>
      <c r="E25" s="13">
        <v>47432</v>
      </c>
      <c r="F25" s="16">
        <v>69</v>
      </c>
      <c r="G25" s="13">
        <v>35154</v>
      </c>
      <c r="H25" s="16">
        <v>51.2</v>
      </c>
      <c r="I25" s="16">
        <v>3.4</v>
      </c>
      <c r="J25" s="16">
        <v>3.4</v>
      </c>
      <c r="K25" s="16">
        <v>3.4</v>
      </c>
    </row>
    <row r="26" spans="1:11" ht="11.25">
      <c r="A26" s="823" t="s">
        <v>528</v>
      </c>
      <c r="B26" s="823"/>
      <c r="C26" s="823"/>
      <c r="D26" s="823"/>
      <c r="E26" s="823"/>
      <c r="F26" s="823"/>
      <c r="G26" s="823"/>
      <c r="H26" s="823"/>
      <c r="I26" s="823"/>
      <c r="J26" s="823"/>
      <c r="K26" s="823"/>
    </row>
    <row r="27" spans="1:11" ht="11.25">
      <c r="A27" s="823" t="s">
        <v>435</v>
      </c>
      <c r="B27" s="823"/>
      <c r="C27" s="823"/>
      <c r="D27" s="823"/>
      <c r="E27" s="823"/>
      <c r="F27" s="823"/>
      <c r="G27" s="823"/>
      <c r="H27" s="823"/>
      <c r="I27" s="823"/>
      <c r="J27" s="823"/>
      <c r="K27" s="823"/>
    </row>
    <row r="29" spans="1:11" ht="24.75" customHeight="1">
      <c r="A29" s="887" t="s">
        <v>436</v>
      </c>
      <c r="B29" s="887"/>
      <c r="C29" s="887"/>
      <c r="D29" s="887"/>
      <c r="E29" s="887"/>
      <c r="F29" s="887"/>
      <c r="G29" s="887"/>
      <c r="H29" s="887"/>
      <c r="I29" s="887"/>
      <c r="J29" s="887"/>
      <c r="K29" s="887"/>
    </row>
    <row r="31" spans="2:11" ht="15" customHeight="1">
      <c r="B31" s="354"/>
      <c r="C31" s="888" t="s">
        <v>423</v>
      </c>
      <c r="D31" s="357"/>
      <c r="E31" s="888" t="s">
        <v>424</v>
      </c>
      <c r="F31" s="357"/>
      <c r="G31" s="891" t="s">
        <v>425</v>
      </c>
      <c r="H31" s="894" t="s">
        <v>426</v>
      </c>
      <c r="I31" s="910" t="s">
        <v>427</v>
      </c>
      <c r="J31" s="898"/>
      <c r="K31" s="899"/>
    </row>
    <row r="32" spans="2:11" ht="11.25">
      <c r="B32" s="355" t="s">
        <v>428</v>
      </c>
      <c r="C32" s="889"/>
      <c r="D32" s="358" t="s">
        <v>429</v>
      </c>
      <c r="E32" s="889"/>
      <c r="F32" s="358" t="s">
        <v>430</v>
      </c>
      <c r="G32" s="892"/>
      <c r="H32" s="895"/>
      <c r="I32" s="911"/>
      <c r="J32" s="912"/>
      <c r="K32" s="913"/>
    </row>
    <row r="33" spans="2:11" ht="11.25">
      <c r="B33" s="355" t="s">
        <v>431</v>
      </c>
      <c r="C33" s="889"/>
      <c r="D33" s="358" t="s">
        <v>432</v>
      </c>
      <c r="E33" s="889"/>
      <c r="F33" s="358" t="s">
        <v>432</v>
      </c>
      <c r="G33" s="892"/>
      <c r="H33" s="895"/>
      <c r="I33" s="905" t="s">
        <v>162</v>
      </c>
      <c r="J33" s="905" t="s">
        <v>163</v>
      </c>
      <c r="K33" s="905" t="s">
        <v>161</v>
      </c>
    </row>
    <row r="34" spans="2:11" ht="11.25">
      <c r="B34" s="356"/>
      <c r="C34" s="890"/>
      <c r="D34" s="359"/>
      <c r="E34" s="890"/>
      <c r="F34" s="359"/>
      <c r="G34" s="893"/>
      <c r="H34" s="896"/>
      <c r="I34" s="906"/>
      <c r="J34" s="906"/>
      <c r="K34" s="906"/>
    </row>
    <row r="35" spans="2:11" ht="11.25">
      <c r="B35" s="7"/>
      <c r="C35" s="8"/>
      <c r="D35" s="9"/>
      <c r="E35" s="8"/>
      <c r="F35" s="9"/>
      <c r="G35" s="10"/>
      <c r="H35" s="11"/>
      <c r="I35" s="12"/>
      <c r="J35" s="12"/>
      <c r="K35" s="12"/>
    </row>
    <row r="36" spans="2:11" ht="11.25">
      <c r="B36" s="7"/>
      <c r="C36" s="8"/>
      <c r="D36" s="909" t="s">
        <v>298</v>
      </c>
      <c r="E36" s="909"/>
      <c r="F36" s="909"/>
      <c r="G36" s="10"/>
      <c r="H36" s="11"/>
      <c r="I36" s="12"/>
      <c r="J36" s="12"/>
      <c r="K36" s="12"/>
    </row>
    <row r="38" spans="1:11" ht="11.25">
      <c r="A38" s="13" t="s">
        <v>299</v>
      </c>
      <c r="B38" s="13">
        <v>1768</v>
      </c>
      <c r="C38" s="13">
        <v>1036</v>
      </c>
      <c r="D38" s="16">
        <v>58.6</v>
      </c>
      <c r="E38" s="13">
        <v>1312</v>
      </c>
      <c r="F38" s="16">
        <v>74.2</v>
      </c>
      <c r="G38" s="13">
        <v>987</v>
      </c>
      <c r="H38" s="16">
        <v>55.8</v>
      </c>
      <c r="I38" s="16">
        <v>2.8</v>
      </c>
      <c r="J38" s="16">
        <v>2.9</v>
      </c>
      <c r="K38" s="16">
        <v>2.9</v>
      </c>
    </row>
    <row r="39" spans="1:11" ht="11.25">
      <c r="A39" s="13" t="s">
        <v>300</v>
      </c>
      <c r="B39" s="13">
        <v>1816</v>
      </c>
      <c r="C39" s="13">
        <v>1134</v>
      </c>
      <c r="D39" s="16">
        <v>62.4</v>
      </c>
      <c r="E39" s="13">
        <v>1438</v>
      </c>
      <c r="F39" s="16">
        <v>79.2</v>
      </c>
      <c r="G39" s="13">
        <v>1041</v>
      </c>
      <c r="H39" s="16">
        <v>57.3</v>
      </c>
      <c r="I39" s="16">
        <v>2.3</v>
      </c>
      <c r="J39" s="16">
        <v>2.9</v>
      </c>
      <c r="K39" s="16">
        <v>2.6</v>
      </c>
    </row>
    <row r="40" spans="1:11" ht="11.25">
      <c r="A40" s="13" t="s">
        <v>301</v>
      </c>
      <c r="B40" s="13">
        <v>2881</v>
      </c>
      <c r="C40" s="13">
        <v>1658</v>
      </c>
      <c r="D40" s="16">
        <v>57.5</v>
      </c>
      <c r="E40" s="13">
        <v>2127</v>
      </c>
      <c r="F40" s="16">
        <v>73.8</v>
      </c>
      <c r="G40" s="13">
        <v>1584</v>
      </c>
      <c r="H40" s="16">
        <v>55</v>
      </c>
      <c r="I40" s="16">
        <v>2.5</v>
      </c>
      <c r="J40" s="16">
        <v>2.6</v>
      </c>
      <c r="K40" s="16">
        <v>2.6</v>
      </c>
    </row>
    <row r="41" spans="1:11" ht="11.25">
      <c r="A41" s="370" t="s">
        <v>302</v>
      </c>
      <c r="B41" s="370">
        <v>1318</v>
      </c>
      <c r="C41" s="370">
        <v>857</v>
      </c>
      <c r="D41" s="371">
        <v>65</v>
      </c>
      <c r="E41" s="370">
        <v>1070</v>
      </c>
      <c r="F41" s="371">
        <v>81.2</v>
      </c>
      <c r="G41" s="370">
        <v>823</v>
      </c>
      <c r="H41" s="371">
        <v>62.4</v>
      </c>
      <c r="I41" s="371">
        <v>2.3</v>
      </c>
      <c r="J41" s="371">
        <v>3.2</v>
      </c>
      <c r="K41" s="371">
        <v>2.8</v>
      </c>
    </row>
    <row r="42" spans="1:11" ht="11.25">
      <c r="A42" s="13" t="s">
        <v>161</v>
      </c>
      <c r="B42" s="13">
        <v>7783</v>
      </c>
      <c r="C42" s="13">
        <v>4685</v>
      </c>
      <c r="D42" s="16">
        <v>60.2</v>
      </c>
      <c r="E42" s="13">
        <v>5947</v>
      </c>
      <c r="F42" s="16">
        <v>76.4</v>
      </c>
      <c r="G42" s="13">
        <v>4435</v>
      </c>
      <c r="H42" s="16">
        <v>57</v>
      </c>
      <c r="I42" s="16">
        <v>2.5</v>
      </c>
      <c r="J42" s="16">
        <v>2.8</v>
      </c>
      <c r="K42" s="16">
        <v>2.7</v>
      </c>
    </row>
    <row r="43" s="15" customFormat="1" ht="11.25"/>
    <row r="44" spans="4:6" ht="11.25">
      <c r="D44" s="909" t="s">
        <v>304</v>
      </c>
      <c r="E44" s="909"/>
      <c r="F44" s="909"/>
    </row>
    <row r="46" spans="1:11" ht="11.25">
      <c r="A46" s="13" t="s">
        <v>305</v>
      </c>
      <c r="B46" s="13">
        <v>3415</v>
      </c>
      <c r="C46" s="13">
        <v>2143</v>
      </c>
      <c r="D46" s="16">
        <v>62.8</v>
      </c>
      <c r="E46" s="13">
        <v>2760</v>
      </c>
      <c r="F46" s="16">
        <v>80.8</v>
      </c>
      <c r="G46" s="13">
        <v>2020</v>
      </c>
      <c r="H46" s="16">
        <v>59.2</v>
      </c>
      <c r="I46" s="16">
        <v>2.6</v>
      </c>
      <c r="J46" s="16">
        <v>3.3</v>
      </c>
      <c r="K46" s="16">
        <v>3</v>
      </c>
    </row>
    <row r="47" spans="1:11" ht="11.25">
      <c r="A47" s="13" t="s">
        <v>306</v>
      </c>
      <c r="B47" s="13">
        <v>3954</v>
      </c>
      <c r="C47" s="13">
        <v>2191</v>
      </c>
      <c r="D47" s="16">
        <v>55.4</v>
      </c>
      <c r="E47" s="13">
        <v>2807</v>
      </c>
      <c r="F47" s="16">
        <v>71</v>
      </c>
      <c r="G47" s="13">
        <v>2061</v>
      </c>
      <c r="H47" s="16">
        <v>52.1</v>
      </c>
      <c r="I47" s="16">
        <v>2.8</v>
      </c>
      <c r="J47" s="16">
        <v>2.8</v>
      </c>
      <c r="K47" s="16">
        <v>2.8</v>
      </c>
    </row>
    <row r="48" spans="1:11" ht="11.25">
      <c r="A48" s="373" t="s">
        <v>307</v>
      </c>
      <c r="B48" s="373">
        <v>4054</v>
      </c>
      <c r="C48" s="373">
        <v>2491</v>
      </c>
      <c r="D48" s="374">
        <v>61.4</v>
      </c>
      <c r="E48" s="373">
        <v>3292</v>
      </c>
      <c r="F48" s="374">
        <v>81.2</v>
      </c>
      <c r="G48" s="373">
        <v>2335</v>
      </c>
      <c r="H48" s="374">
        <v>57.6</v>
      </c>
      <c r="I48" s="374">
        <v>3.1</v>
      </c>
      <c r="J48" s="374">
        <v>3.7</v>
      </c>
      <c r="K48" s="374">
        <v>3.5</v>
      </c>
    </row>
    <row r="49" spans="1:11" ht="11.25">
      <c r="A49" s="13" t="s">
        <v>161</v>
      </c>
      <c r="B49" s="13">
        <v>11423</v>
      </c>
      <c r="C49" s="13">
        <v>6825</v>
      </c>
      <c r="D49" s="16">
        <v>59.7</v>
      </c>
      <c r="E49" s="13">
        <v>8859</v>
      </c>
      <c r="F49" s="16">
        <v>77.6</v>
      </c>
      <c r="G49" s="13">
        <v>6416</v>
      </c>
      <c r="H49" s="16">
        <v>56.2</v>
      </c>
      <c r="I49" s="16">
        <v>2.8</v>
      </c>
      <c r="J49" s="16">
        <v>3.3</v>
      </c>
      <c r="K49" s="16">
        <v>3.1</v>
      </c>
    </row>
    <row r="50" s="15" customFormat="1" ht="11.25"/>
    <row r="51" spans="4:6" ht="11.25">
      <c r="D51" s="909" t="s">
        <v>308</v>
      </c>
      <c r="E51" s="909"/>
      <c r="F51" s="909"/>
    </row>
    <row r="53" spans="1:11" ht="11.25">
      <c r="A53" s="13" t="s">
        <v>309</v>
      </c>
      <c r="B53" s="13">
        <v>2566</v>
      </c>
      <c r="C53" s="13">
        <v>1534</v>
      </c>
      <c r="D53" s="16">
        <v>59.8</v>
      </c>
      <c r="E53" s="13">
        <v>2121</v>
      </c>
      <c r="F53" s="16">
        <v>82.7</v>
      </c>
      <c r="G53" s="13">
        <v>1452</v>
      </c>
      <c r="H53" s="16">
        <v>56.6</v>
      </c>
      <c r="I53" s="16">
        <v>2</v>
      </c>
      <c r="J53" s="16">
        <v>2.4</v>
      </c>
      <c r="K53" s="16">
        <v>2.2</v>
      </c>
    </row>
    <row r="54" spans="1:11" ht="11.25">
      <c r="A54" s="373" t="s">
        <v>310</v>
      </c>
      <c r="B54" s="373">
        <v>7222</v>
      </c>
      <c r="C54" s="373">
        <v>4189</v>
      </c>
      <c r="D54" s="374">
        <v>58</v>
      </c>
      <c r="E54" s="373">
        <v>5479</v>
      </c>
      <c r="F54" s="374">
        <v>75.9</v>
      </c>
      <c r="G54" s="373">
        <v>3990</v>
      </c>
      <c r="H54" s="374">
        <v>55.2</v>
      </c>
      <c r="I54" s="374">
        <v>2.8</v>
      </c>
      <c r="J54" s="374">
        <v>2.8</v>
      </c>
      <c r="K54" s="374">
        <v>2.8</v>
      </c>
    </row>
    <row r="55" spans="1:11" ht="11.25">
      <c r="A55" s="13" t="s">
        <v>161</v>
      </c>
      <c r="B55" s="13">
        <v>9788</v>
      </c>
      <c r="C55" s="13">
        <v>5723</v>
      </c>
      <c r="D55" s="16">
        <v>58.5</v>
      </c>
      <c r="E55" s="13">
        <v>7600</v>
      </c>
      <c r="F55" s="16">
        <v>77.6</v>
      </c>
      <c r="G55" s="13">
        <v>5442</v>
      </c>
      <c r="H55" s="16">
        <v>55.6</v>
      </c>
      <c r="I55" s="16">
        <v>2.6</v>
      </c>
      <c r="J55" s="16">
        <v>2.7</v>
      </c>
      <c r="K55" s="16">
        <v>2.6</v>
      </c>
    </row>
    <row r="56" s="15" customFormat="1" ht="11.25"/>
    <row r="58" spans="1:11" ht="24.75" customHeight="1">
      <c r="A58" s="887" t="s">
        <v>527</v>
      </c>
      <c r="B58" s="887"/>
      <c r="C58" s="887"/>
      <c r="D58" s="887"/>
      <c r="E58" s="887"/>
      <c r="F58" s="887"/>
      <c r="G58" s="887"/>
      <c r="H58" s="887"/>
      <c r="I58" s="887"/>
      <c r="J58" s="887"/>
      <c r="K58" s="887"/>
    </row>
    <row r="60" spans="2:11" ht="15" customHeight="1">
      <c r="B60" s="354"/>
      <c r="C60" s="888" t="s">
        <v>423</v>
      </c>
      <c r="D60" s="365"/>
      <c r="E60" s="888" t="s">
        <v>424</v>
      </c>
      <c r="F60" s="365"/>
      <c r="G60" s="891" t="s">
        <v>425</v>
      </c>
      <c r="H60" s="914" t="s">
        <v>426</v>
      </c>
      <c r="I60" s="897" t="s">
        <v>427</v>
      </c>
      <c r="J60" s="898"/>
      <c r="K60" s="899"/>
    </row>
    <row r="61" spans="2:11" ht="11.25">
      <c r="B61" s="355" t="s">
        <v>428</v>
      </c>
      <c r="C61" s="889"/>
      <c r="D61" s="366" t="s">
        <v>429</v>
      </c>
      <c r="E61" s="889"/>
      <c r="F61" s="366" t="s">
        <v>430</v>
      </c>
      <c r="G61" s="892"/>
      <c r="H61" s="915"/>
      <c r="I61" s="900"/>
      <c r="J61" s="901"/>
      <c r="K61" s="902"/>
    </row>
    <row r="62" spans="2:11" ht="11.25">
      <c r="B62" s="355" t="s">
        <v>431</v>
      </c>
      <c r="C62" s="889"/>
      <c r="D62" s="366" t="s">
        <v>432</v>
      </c>
      <c r="E62" s="889"/>
      <c r="F62" s="366" t="s">
        <v>432</v>
      </c>
      <c r="G62" s="892"/>
      <c r="H62" s="915"/>
      <c r="I62" s="905" t="s">
        <v>162</v>
      </c>
      <c r="J62" s="905" t="s">
        <v>163</v>
      </c>
      <c r="K62" s="905" t="s">
        <v>161</v>
      </c>
    </row>
    <row r="63" spans="2:11" ht="11.25">
      <c r="B63" s="356"/>
      <c r="C63" s="890"/>
      <c r="D63" s="367"/>
      <c r="E63" s="890"/>
      <c r="F63" s="367"/>
      <c r="G63" s="893"/>
      <c r="H63" s="916"/>
      <c r="I63" s="906"/>
      <c r="J63" s="906"/>
      <c r="K63" s="906"/>
    </row>
    <row r="64" spans="2:11" ht="11.25">
      <c r="B64" s="7"/>
      <c r="C64" s="8"/>
      <c r="D64" s="9"/>
      <c r="E64" s="8"/>
      <c r="F64" s="9"/>
      <c r="G64" s="10"/>
      <c r="H64" s="11"/>
      <c r="I64" s="12"/>
      <c r="J64" s="12"/>
      <c r="K64" s="12"/>
    </row>
    <row r="65" spans="2:11" ht="11.25">
      <c r="B65" s="7"/>
      <c r="C65" s="8"/>
      <c r="D65" s="909" t="s">
        <v>311</v>
      </c>
      <c r="E65" s="909"/>
      <c r="F65" s="909"/>
      <c r="G65" s="10"/>
      <c r="H65" s="11"/>
      <c r="I65" s="12"/>
      <c r="J65" s="12"/>
      <c r="K65" s="12"/>
    </row>
    <row r="67" spans="1:11" ht="11.25">
      <c r="A67" s="13" t="s">
        <v>312</v>
      </c>
      <c r="B67" s="13">
        <v>2537</v>
      </c>
      <c r="C67" s="13">
        <v>1525</v>
      </c>
      <c r="D67" s="16">
        <v>60.1</v>
      </c>
      <c r="E67" s="13">
        <v>2056</v>
      </c>
      <c r="F67" s="16">
        <v>81</v>
      </c>
      <c r="G67" s="13">
        <v>1443</v>
      </c>
      <c r="H67" s="16">
        <v>56.9</v>
      </c>
      <c r="I67" s="16">
        <v>2.8</v>
      </c>
      <c r="J67" s="16">
        <v>3.2</v>
      </c>
      <c r="K67" s="16">
        <v>3</v>
      </c>
    </row>
    <row r="68" spans="1:11" ht="11.25">
      <c r="A68" s="13" t="s">
        <v>313</v>
      </c>
      <c r="B68" s="13">
        <v>1888</v>
      </c>
      <c r="C68" s="13">
        <v>1061</v>
      </c>
      <c r="D68" s="16">
        <v>56.2</v>
      </c>
      <c r="E68" s="13">
        <v>1409</v>
      </c>
      <c r="F68" s="16">
        <v>74.6</v>
      </c>
      <c r="G68" s="13">
        <v>998</v>
      </c>
      <c r="H68" s="16">
        <v>52.9</v>
      </c>
      <c r="I68" s="16">
        <v>2</v>
      </c>
      <c r="J68" s="16">
        <v>2.1</v>
      </c>
      <c r="K68" s="16">
        <v>2.1</v>
      </c>
    </row>
    <row r="69" spans="1:11" ht="11.25">
      <c r="A69" s="13" t="s">
        <v>314</v>
      </c>
      <c r="B69" s="13">
        <v>2378</v>
      </c>
      <c r="C69" s="13">
        <v>1506</v>
      </c>
      <c r="D69" s="16">
        <v>63.3</v>
      </c>
      <c r="E69" s="13">
        <v>1987</v>
      </c>
      <c r="F69" s="16">
        <v>83.6</v>
      </c>
      <c r="G69" s="13">
        <v>1399</v>
      </c>
      <c r="H69" s="16">
        <v>58.8</v>
      </c>
      <c r="I69" s="16">
        <v>3</v>
      </c>
      <c r="J69" s="16">
        <v>4</v>
      </c>
      <c r="K69" s="16">
        <v>3.5</v>
      </c>
    </row>
    <row r="70" spans="1:11" ht="11.25">
      <c r="A70" s="13" t="s">
        <v>315</v>
      </c>
      <c r="B70" s="13">
        <v>3477</v>
      </c>
      <c r="C70" s="13">
        <v>2242</v>
      </c>
      <c r="D70" s="16">
        <v>64.5</v>
      </c>
      <c r="E70" s="13">
        <v>2898</v>
      </c>
      <c r="F70" s="16">
        <v>83.3</v>
      </c>
      <c r="G70" s="13">
        <v>2122</v>
      </c>
      <c r="H70" s="16">
        <v>61</v>
      </c>
      <c r="I70" s="16">
        <v>2.1</v>
      </c>
      <c r="J70" s="16">
        <v>3</v>
      </c>
      <c r="K70" s="16">
        <v>2.6</v>
      </c>
    </row>
    <row r="71" spans="1:11" ht="11.25">
      <c r="A71" s="20" t="s">
        <v>316</v>
      </c>
      <c r="B71" s="20">
        <v>1821</v>
      </c>
      <c r="C71" s="20">
        <v>1091</v>
      </c>
      <c r="D71" s="21">
        <v>59.9</v>
      </c>
      <c r="E71" s="20">
        <v>1500</v>
      </c>
      <c r="F71" s="21">
        <v>82.4</v>
      </c>
      <c r="G71" s="20">
        <v>1017</v>
      </c>
      <c r="H71" s="21">
        <v>55.8</v>
      </c>
      <c r="I71" s="21">
        <v>1.9</v>
      </c>
      <c r="J71" s="21">
        <v>2.3</v>
      </c>
      <c r="K71" s="21">
        <v>2.1</v>
      </c>
    </row>
    <row r="72" spans="1:11" ht="11.25">
      <c r="A72" s="370" t="s">
        <v>317</v>
      </c>
      <c r="B72" s="370">
        <v>3240</v>
      </c>
      <c r="C72" s="370">
        <v>1713</v>
      </c>
      <c r="D72" s="371">
        <v>52.9</v>
      </c>
      <c r="E72" s="370">
        <v>2236</v>
      </c>
      <c r="F72" s="371">
        <v>69</v>
      </c>
      <c r="G72" s="370">
        <v>1586</v>
      </c>
      <c r="H72" s="371">
        <v>49</v>
      </c>
      <c r="I72" s="371">
        <v>2.4</v>
      </c>
      <c r="J72" s="371">
        <v>2.2</v>
      </c>
      <c r="K72" s="371">
        <v>2.3</v>
      </c>
    </row>
    <row r="73" spans="1:11" s="15" customFormat="1" ht="11.25">
      <c r="A73" s="13" t="s">
        <v>161</v>
      </c>
      <c r="B73" s="13">
        <v>15341</v>
      </c>
      <c r="C73" s="13">
        <v>9138</v>
      </c>
      <c r="D73" s="16">
        <v>59.6</v>
      </c>
      <c r="E73" s="13">
        <v>12086</v>
      </c>
      <c r="F73" s="16">
        <v>78.8</v>
      </c>
      <c r="G73" s="13">
        <v>8565</v>
      </c>
      <c r="H73" s="16">
        <v>55.8</v>
      </c>
      <c r="I73" s="16">
        <v>2.3</v>
      </c>
      <c r="J73" s="16">
        <v>2.7</v>
      </c>
      <c r="K73" s="16">
        <v>2.6</v>
      </c>
    </row>
    <row r="75" spans="4:6" ht="11.25">
      <c r="D75" s="909" t="s">
        <v>318</v>
      </c>
      <c r="E75" s="909"/>
      <c r="F75" s="909"/>
    </row>
    <row r="76" spans="4:6" ht="11.25">
      <c r="D76" s="17"/>
      <c r="E76" s="17"/>
      <c r="F76" s="17"/>
    </row>
    <row r="77" spans="1:11" ht="12" customHeight="1">
      <c r="A77" s="13" t="s">
        <v>319</v>
      </c>
      <c r="B77" s="13">
        <v>4195</v>
      </c>
      <c r="C77" s="13">
        <v>2850</v>
      </c>
      <c r="D77" s="16">
        <v>67.9</v>
      </c>
      <c r="E77" s="13">
        <v>3690</v>
      </c>
      <c r="F77" s="16">
        <v>88</v>
      </c>
      <c r="G77" s="13">
        <v>2720</v>
      </c>
      <c r="H77" s="16">
        <v>64.8</v>
      </c>
      <c r="I77" s="16">
        <v>2.3</v>
      </c>
      <c r="J77" s="16">
        <v>3.4</v>
      </c>
      <c r="K77" s="16">
        <v>2.9</v>
      </c>
    </row>
    <row r="78" spans="1:11" ht="11.25">
      <c r="A78" s="13" t="s">
        <v>320</v>
      </c>
      <c r="B78" s="13">
        <v>3731</v>
      </c>
      <c r="C78" s="13">
        <v>2496</v>
      </c>
      <c r="D78" s="16">
        <v>66.9</v>
      </c>
      <c r="E78" s="13">
        <v>3304</v>
      </c>
      <c r="F78" s="16">
        <v>88.6</v>
      </c>
      <c r="G78" s="13">
        <v>2376</v>
      </c>
      <c r="H78" s="16">
        <v>63.7</v>
      </c>
      <c r="I78" s="16">
        <v>2.3</v>
      </c>
      <c r="J78" s="16">
        <v>3.5</v>
      </c>
      <c r="K78" s="16">
        <v>3</v>
      </c>
    </row>
    <row r="79" spans="1:11" ht="11.25">
      <c r="A79" s="370" t="s">
        <v>321</v>
      </c>
      <c r="B79" s="370">
        <v>2426</v>
      </c>
      <c r="C79" s="370">
        <v>1498</v>
      </c>
      <c r="D79" s="371">
        <v>61.7</v>
      </c>
      <c r="E79" s="370">
        <v>2090</v>
      </c>
      <c r="F79" s="371">
        <v>86.2</v>
      </c>
      <c r="G79" s="370">
        <v>1415</v>
      </c>
      <c r="H79" s="371">
        <v>58.3</v>
      </c>
      <c r="I79" s="371">
        <v>2.8</v>
      </c>
      <c r="J79" s="371">
        <v>3.5</v>
      </c>
      <c r="K79" s="371">
        <v>3.2</v>
      </c>
    </row>
    <row r="80" spans="1:11" s="15" customFormat="1" ht="11.25">
      <c r="A80" s="13" t="s">
        <v>161</v>
      </c>
      <c r="B80" s="13">
        <v>10352</v>
      </c>
      <c r="C80" s="13">
        <v>6844</v>
      </c>
      <c r="D80" s="16">
        <v>66.1</v>
      </c>
      <c r="E80" s="13">
        <v>9084</v>
      </c>
      <c r="F80" s="16">
        <v>87.8</v>
      </c>
      <c r="G80" s="13">
        <v>6511</v>
      </c>
      <c r="H80" s="16">
        <v>62.9</v>
      </c>
      <c r="I80" s="16">
        <v>2.4</v>
      </c>
      <c r="J80" s="16">
        <v>3.5</v>
      </c>
      <c r="K80" s="16">
        <v>3</v>
      </c>
    </row>
    <row r="81" ht="10.5" customHeight="1"/>
    <row r="82" spans="4:6" ht="11.25">
      <c r="D82" s="909" t="s">
        <v>322</v>
      </c>
      <c r="E82" s="909"/>
      <c r="F82" s="909"/>
    </row>
    <row r="84" spans="1:11" ht="11.25">
      <c r="A84" s="13" t="s">
        <v>323</v>
      </c>
      <c r="B84" s="13">
        <v>2923</v>
      </c>
      <c r="C84" s="13">
        <v>1598</v>
      </c>
      <c r="D84" s="16">
        <v>54.7</v>
      </c>
      <c r="E84" s="13">
        <v>2104</v>
      </c>
      <c r="F84" s="16">
        <v>72</v>
      </c>
      <c r="G84" s="13">
        <v>1510</v>
      </c>
      <c r="H84" s="16">
        <v>51.7</v>
      </c>
      <c r="I84" s="16">
        <v>2.8</v>
      </c>
      <c r="J84" s="16">
        <v>2.5</v>
      </c>
      <c r="K84" s="16">
        <v>2.6</v>
      </c>
    </row>
    <row r="85" spans="1:11" ht="11.25">
      <c r="A85" s="13" t="s">
        <v>324</v>
      </c>
      <c r="B85" s="13">
        <v>1921</v>
      </c>
      <c r="C85" s="13">
        <v>1243</v>
      </c>
      <c r="D85" s="16">
        <v>64.7</v>
      </c>
      <c r="E85" s="13">
        <v>1640</v>
      </c>
      <c r="F85" s="16">
        <v>85.4</v>
      </c>
      <c r="G85" s="13">
        <v>1181</v>
      </c>
      <c r="H85" s="16">
        <v>61.5</v>
      </c>
      <c r="I85" s="16">
        <v>2.4</v>
      </c>
      <c r="J85" s="16">
        <v>3.3</v>
      </c>
      <c r="K85" s="16">
        <v>2.9</v>
      </c>
    </row>
    <row r="86" spans="1:11" ht="11.25">
      <c r="A86" s="13" t="s">
        <v>325</v>
      </c>
      <c r="B86" s="13">
        <v>4528</v>
      </c>
      <c r="C86" s="13">
        <v>2825</v>
      </c>
      <c r="D86" s="16">
        <v>62.4</v>
      </c>
      <c r="E86" s="13">
        <v>3575</v>
      </c>
      <c r="F86" s="16">
        <v>79</v>
      </c>
      <c r="G86" s="13">
        <v>2670</v>
      </c>
      <c r="H86" s="16">
        <v>59</v>
      </c>
      <c r="I86" s="16">
        <v>2.7</v>
      </c>
      <c r="J86" s="16">
        <v>3.4</v>
      </c>
      <c r="K86" s="16">
        <v>3</v>
      </c>
    </row>
    <row r="87" spans="1:11" ht="11.25">
      <c r="A87" s="370" t="s">
        <v>326</v>
      </c>
      <c r="B87" s="370">
        <v>2285</v>
      </c>
      <c r="C87" s="370">
        <v>1375</v>
      </c>
      <c r="D87" s="371">
        <v>60.2</v>
      </c>
      <c r="E87" s="370">
        <v>1918</v>
      </c>
      <c r="F87" s="371">
        <v>83.9</v>
      </c>
      <c r="G87" s="370">
        <v>1311</v>
      </c>
      <c r="H87" s="371">
        <v>57.4</v>
      </c>
      <c r="I87" s="371">
        <v>2.4</v>
      </c>
      <c r="J87" s="371">
        <v>2.8</v>
      </c>
      <c r="K87" s="371">
        <v>2.6</v>
      </c>
    </row>
    <row r="88" spans="1:11" s="15" customFormat="1" ht="11.25">
      <c r="A88" s="13" t="s">
        <v>161</v>
      </c>
      <c r="B88" s="13">
        <v>11657</v>
      </c>
      <c r="C88" s="13">
        <v>7041</v>
      </c>
      <c r="D88" s="16">
        <v>60.4</v>
      </c>
      <c r="E88" s="13">
        <v>9237</v>
      </c>
      <c r="F88" s="16">
        <v>79.2</v>
      </c>
      <c r="G88" s="13">
        <v>6672</v>
      </c>
      <c r="H88" s="16">
        <v>57.2</v>
      </c>
      <c r="I88" s="16">
        <v>2.6</v>
      </c>
      <c r="J88" s="16">
        <v>3</v>
      </c>
      <c r="K88" s="16">
        <v>2.8</v>
      </c>
    </row>
    <row r="89" spans="2:11" s="15" customFormat="1" ht="11.25">
      <c r="B89" s="18"/>
      <c r="C89" s="18"/>
      <c r="D89" s="19"/>
      <c r="E89" s="18"/>
      <c r="F89" s="19"/>
      <c r="G89" s="18"/>
      <c r="H89" s="19"/>
      <c r="I89" s="19"/>
      <c r="J89" s="19"/>
      <c r="K89" s="19"/>
    </row>
    <row r="91" spans="1:11" s="580" customFormat="1" ht="24.75" customHeight="1">
      <c r="A91" s="887" t="s">
        <v>437</v>
      </c>
      <c r="B91" s="887"/>
      <c r="C91" s="887"/>
      <c r="D91" s="887"/>
      <c r="E91" s="887"/>
      <c r="F91" s="887"/>
      <c r="G91" s="887"/>
      <c r="H91" s="887"/>
      <c r="I91" s="887"/>
      <c r="J91" s="887"/>
      <c r="K91" s="887"/>
    </row>
    <row r="93" spans="2:11" ht="15" customHeight="1">
      <c r="B93" s="354"/>
      <c r="C93" s="888" t="s">
        <v>423</v>
      </c>
      <c r="D93" s="365"/>
      <c r="E93" s="888" t="s">
        <v>424</v>
      </c>
      <c r="F93" s="365"/>
      <c r="G93" s="891" t="s">
        <v>425</v>
      </c>
      <c r="H93" s="914" t="s">
        <v>426</v>
      </c>
      <c r="I93" s="897" t="s">
        <v>427</v>
      </c>
      <c r="J93" s="898"/>
      <c r="K93" s="899"/>
    </row>
    <row r="94" spans="2:11" ht="11.25">
      <c r="B94" s="355" t="s">
        <v>428</v>
      </c>
      <c r="C94" s="889"/>
      <c r="D94" s="366" t="s">
        <v>429</v>
      </c>
      <c r="E94" s="889"/>
      <c r="F94" s="366" t="s">
        <v>430</v>
      </c>
      <c r="G94" s="892"/>
      <c r="H94" s="915"/>
      <c r="I94" s="900"/>
      <c r="J94" s="901"/>
      <c r="K94" s="902"/>
    </row>
    <row r="95" spans="2:11" ht="11.25">
      <c r="B95" s="355" t="s">
        <v>431</v>
      </c>
      <c r="C95" s="889"/>
      <c r="D95" s="366" t="s">
        <v>432</v>
      </c>
      <c r="E95" s="889"/>
      <c r="F95" s="366" t="s">
        <v>432</v>
      </c>
      <c r="G95" s="892"/>
      <c r="H95" s="915"/>
      <c r="I95" s="905" t="s">
        <v>162</v>
      </c>
      <c r="J95" s="903" t="s">
        <v>163</v>
      </c>
      <c r="K95" s="905" t="s">
        <v>161</v>
      </c>
    </row>
    <row r="96" spans="2:11" ht="11.25">
      <c r="B96" s="356"/>
      <c r="C96" s="890"/>
      <c r="D96" s="367"/>
      <c r="E96" s="890"/>
      <c r="F96" s="367"/>
      <c r="G96" s="893"/>
      <c r="H96" s="916"/>
      <c r="I96" s="906"/>
      <c r="J96" s="904"/>
      <c r="K96" s="906"/>
    </row>
    <row r="97" spans="2:11" ht="11.25">
      <c r="B97" s="7"/>
      <c r="C97" s="8"/>
      <c r="D97" s="9"/>
      <c r="E97" s="8"/>
      <c r="F97" s="9"/>
      <c r="G97" s="10"/>
      <c r="H97" s="11"/>
      <c r="I97" s="12"/>
      <c r="J97" s="12"/>
      <c r="K97" s="12"/>
    </row>
    <row r="98" spans="4:6" ht="11.25">
      <c r="D98" s="909" t="s">
        <v>438</v>
      </c>
      <c r="E98" s="909"/>
      <c r="F98" s="909"/>
    </row>
    <row r="100" spans="1:11" ht="11.25">
      <c r="A100" s="13" t="s">
        <v>328</v>
      </c>
      <c r="B100" s="13">
        <v>16346</v>
      </c>
      <c r="C100" s="13">
        <v>9265</v>
      </c>
      <c r="D100" s="16">
        <v>56.7</v>
      </c>
      <c r="E100" s="13">
        <v>11804</v>
      </c>
      <c r="F100" s="16">
        <v>72.2</v>
      </c>
      <c r="G100" s="13">
        <v>8739</v>
      </c>
      <c r="H100" s="16">
        <v>53.5</v>
      </c>
      <c r="I100" s="16">
        <v>3.7</v>
      </c>
      <c r="J100" s="16">
        <v>3.4</v>
      </c>
      <c r="K100" s="16">
        <v>3.5</v>
      </c>
    </row>
    <row r="101" spans="1:11" ht="11.25">
      <c r="A101" s="370" t="s">
        <v>329</v>
      </c>
      <c r="B101" s="370">
        <v>9122</v>
      </c>
      <c r="C101" s="370">
        <v>5834</v>
      </c>
      <c r="D101" s="371">
        <v>64</v>
      </c>
      <c r="E101" s="370">
        <v>7575</v>
      </c>
      <c r="F101" s="371">
        <v>83</v>
      </c>
      <c r="G101" s="370">
        <v>5545</v>
      </c>
      <c r="H101" s="371">
        <v>60.8</v>
      </c>
      <c r="I101" s="371">
        <v>2.9</v>
      </c>
      <c r="J101" s="371">
        <v>3.4</v>
      </c>
      <c r="K101" s="371">
        <v>3.2</v>
      </c>
    </row>
    <row r="102" spans="1:11" s="15" customFormat="1" ht="11.25">
      <c r="A102" s="13" t="s">
        <v>161</v>
      </c>
      <c r="B102" s="13">
        <v>25468</v>
      </c>
      <c r="C102" s="13">
        <v>15099</v>
      </c>
      <c r="D102" s="16">
        <v>59.3</v>
      </c>
      <c r="E102" s="13">
        <v>19379</v>
      </c>
      <c r="F102" s="16">
        <v>76.1</v>
      </c>
      <c r="G102" s="13">
        <v>14284</v>
      </c>
      <c r="H102" s="16">
        <v>56.1</v>
      </c>
      <c r="I102" s="16">
        <v>3.4</v>
      </c>
      <c r="J102" s="16">
        <v>3.4</v>
      </c>
      <c r="K102" s="16">
        <v>3.4</v>
      </c>
    </row>
    <row r="103" spans="2:11" s="15" customFormat="1" ht="11.25">
      <c r="B103" s="18"/>
      <c r="C103" s="18"/>
      <c r="D103" s="19"/>
      <c r="E103" s="18"/>
      <c r="F103" s="19"/>
      <c r="G103" s="18"/>
      <c r="H103" s="19"/>
      <c r="I103" s="19"/>
      <c r="J103" s="19"/>
      <c r="K103" s="19"/>
    </row>
    <row r="104" spans="4:6" ht="11.25">
      <c r="D104" s="909" t="s">
        <v>330</v>
      </c>
      <c r="E104" s="909"/>
      <c r="F104" s="909"/>
    </row>
    <row r="106" spans="1:11" ht="11.25">
      <c r="A106" s="13" t="s">
        <v>331</v>
      </c>
      <c r="B106" s="13">
        <v>3848</v>
      </c>
      <c r="C106" s="13">
        <v>2148</v>
      </c>
      <c r="D106" s="16">
        <v>55.8</v>
      </c>
      <c r="E106" s="13">
        <v>2766</v>
      </c>
      <c r="F106" s="16">
        <v>71.9</v>
      </c>
      <c r="G106" s="13">
        <v>2045</v>
      </c>
      <c r="H106" s="16">
        <v>53.1</v>
      </c>
      <c r="I106" s="16">
        <v>2.7</v>
      </c>
      <c r="J106" s="16">
        <v>2.5</v>
      </c>
      <c r="K106" s="16">
        <v>2.6</v>
      </c>
    </row>
    <row r="107" spans="1:11" ht="11.25">
      <c r="A107" s="13" t="s">
        <v>332</v>
      </c>
      <c r="B107" s="13">
        <v>1185</v>
      </c>
      <c r="C107" s="13">
        <v>748</v>
      </c>
      <c r="D107" s="16">
        <v>63.1</v>
      </c>
      <c r="E107" s="13">
        <v>973</v>
      </c>
      <c r="F107" s="16">
        <v>82.1</v>
      </c>
      <c r="G107" s="13">
        <v>723</v>
      </c>
      <c r="H107" s="16">
        <v>61</v>
      </c>
      <c r="I107" s="16">
        <v>2.3</v>
      </c>
      <c r="J107" s="16">
        <v>3</v>
      </c>
      <c r="K107" s="16">
        <v>2.7</v>
      </c>
    </row>
    <row r="108" spans="1:11" ht="11.25">
      <c r="A108" s="13" t="s">
        <v>333</v>
      </c>
      <c r="B108" s="13">
        <v>5195</v>
      </c>
      <c r="C108" s="13">
        <v>2888</v>
      </c>
      <c r="D108" s="16">
        <v>55.6</v>
      </c>
      <c r="E108" s="13">
        <v>3518</v>
      </c>
      <c r="F108" s="16">
        <v>67.7</v>
      </c>
      <c r="G108" s="13">
        <v>2763</v>
      </c>
      <c r="H108" s="16">
        <v>53.2</v>
      </c>
      <c r="I108" s="16">
        <v>2.5</v>
      </c>
      <c r="J108" s="16">
        <v>2.4</v>
      </c>
      <c r="K108" s="16">
        <v>2.4</v>
      </c>
    </row>
    <row r="109" spans="1:11" ht="11.25">
      <c r="A109" s="370" t="s">
        <v>334</v>
      </c>
      <c r="B109" s="370">
        <v>2272</v>
      </c>
      <c r="C109" s="370">
        <v>1453</v>
      </c>
      <c r="D109" s="371">
        <v>64</v>
      </c>
      <c r="E109" s="370">
        <v>1867</v>
      </c>
      <c r="F109" s="371">
        <v>82.2</v>
      </c>
      <c r="G109" s="370">
        <v>1367</v>
      </c>
      <c r="H109" s="371">
        <v>60.2</v>
      </c>
      <c r="I109" s="371">
        <v>2.1</v>
      </c>
      <c r="J109" s="371">
        <v>2.8</v>
      </c>
      <c r="K109" s="371">
        <v>2.5</v>
      </c>
    </row>
    <row r="110" spans="1:11" s="15" customFormat="1" ht="11.25">
      <c r="A110" s="13" t="s">
        <v>161</v>
      </c>
      <c r="B110" s="13">
        <v>12500</v>
      </c>
      <c r="C110" s="13">
        <v>7237</v>
      </c>
      <c r="D110" s="16">
        <v>57.9</v>
      </c>
      <c r="E110" s="13">
        <v>9124</v>
      </c>
      <c r="F110" s="16">
        <v>73</v>
      </c>
      <c r="G110" s="13">
        <v>6898</v>
      </c>
      <c r="H110" s="16">
        <v>55.2</v>
      </c>
      <c r="I110" s="16">
        <v>2.5</v>
      </c>
      <c r="J110" s="16">
        <v>2.5</v>
      </c>
      <c r="K110" s="16">
        <v>2.5</v>
      </c>
    </row>
    <row r="112" spans="4:6" ht="11.25">
      <c r="D112" s="909" t="s">
        <v>335</v>
      </c>
      <c r="E112" s="909"/>
      <c r="F112" s="909"/>
    </row>
    <row r="114" spans="1:11" ht="11.25">
      <c r="A114" s="13" t="s">
        <v>336</v>
      </c>
      <c r="B114" s="13">
        <v>5487</v>
      </c>
      <c r="C114" s="13">
        <v>2944</v>
      </c>
      <c r="D114" s="16">
        <v>53.7</v>
      </c>
      <c r="E114" s="13">
        <v>3763</v>
      </c>
      <c r="F114" s="16">
        <v>68.6</v>
      </c>
      <c r="G114" s="13">
        <v>2725</v>
      </c>
      <c r="H114" s="16">
        <v>49.7</v>
      </c>
      <c r="I114" s="16">
        <v>2.8</v>
      </c>
      <c r="J114" s="16">
        <v>2.5</v>
      </c>
      <c r="K114" s="16">
        <v>2.6</v>
      </c>
    </row>
    <row r="115" spans="1:11" ht="11.25">
      <c r="A115" s="370" t="s">
        <v>337</v>
      </c>
      <c r="B115" s="370">
        <v>3818</v>
      </c>
      <c r="C115" s="370">
        <v>1874</v>
      </c>
      <c r="D115" s="371">
        <v>49.1</v>
      </c>
      <c r="E115" s="370">
        <v>2384</v>
      </c>
      <c r="F115" s="371">
        <v>62.4</v>
      </c>
      <c r="G115" s="370">
        <v>1765</v>
      </c>
      <c r="H115" s="371">
        <v>46.2</v>
      </c>
      <c r="I115" s="371">
        <v>2.9</v>
      </c>
      <c r="J115" s="371">
        <v>2.2</v>
      </c>
      <c r="K115" s="371">
        <v>2.5</v>
      </c>
    </row>
    <row r="116" spans="1:11" s="15" customFormat="1" ht="11.25">
      <c r="A116" s="13" t="s">
        <v>161</v>
      </c>
      <c r="B116" s="13">
        <v>9305</v>
      </c>
      <c r="C116" s="13">
        <v>4818</v>
      </c>
      <c r="D116" s="16">
        <v>51.8</v>
      </c>
      <c r="E116" s="13">
        <v>6147</v>
      </c>
      <c r="F116" s="16">
        <v>66.1</v>
      </c>
      <c r="G116" s="13">
        <v>4490</v>
      </c>
      <c r="H116" s="16">
        <v>48.3</v>
      </c>
      <c r="I116" s="16">
        <v>2.9</v>
      </c>
      <c r="J116" s="16">
        <v>2.4</v>
      </c>
      <c r="K116" s="16">
        <v>2.6</v>
      </c>
    </row>
    <row r="117" spans="2:11" s="15" customFormat="1" ht="11.25">
      <c r="B117" s="18"/>
      <c r="C117" s="18"/>
      <c r="D117" s="19"/>
      <c r="E117" s="18"/>
      <c r="F117" s="19"/>
      <c r="G117" s="18"/>
      <c r="H117" s="19"/>
      <c r="I117" s="19"/>
      <c r="J117" s="19"/>
      <c r="K117" s="19"/>
    </row>
    <row r="119" spans="1:11" s="580" customFormat="1" ht="26.25" customHeight="1">
      <c r="A119" s="887" t="s">
        <v>437</v>
      </c>
      <c r="B119" s="887"/>
      <c r="C119" s="887"/>
      <c r="D119" s="887"/>
      <c r="E119" s="887"/>
      <c r="F119" s="887"/>
      <c r="G119" s="887"/>
      <c r="H119" s="887"/>
      <c r="I119" s="887"/>
      <c r="J119" s="887"/>
      <c r="K119" s="887"/>
    </row>
    <row r="121" spans="2:11" ht="15" customHeight="1">
      <c r="B121" s="354"/>
      <c r="C121" s="888" t="s">
        <v>423</v>
      </c>
      <c r="D121" s="365"/>
      <c r="E121" s="888" t="s">
        <v>424</v>
      </c>
      <c r="F121" s="365"/>
      <c r="G121" s="891" t="s">
        <v>425</v>
      </c>
      <c r="H121" s="914" t="s">
        <v>426</v>
      </c>
      <c r="I121" s="897" t="s">
        <v>427</v>
      </c>
      <c r="J121" s="898"/>
      <c r="K121" s="899"/>
    </row>
    <row r="122" spans="2:11" ht="11.25">
      <c r="B122" s="355" t="s">
        <v>428</v>
      </c>
      <c r="C122" s="889"/>
      <c r="D122" s="366" t="s">
        <v>429</v>
      </c>
      <c r="E122" s="889"/>
      <c r="F122" s="366" t="s">
        <v>430</v>
      </c>
      <c r="G122" s="892"/>
      <c r="H122" s="915"/>
      <c r="I122" s="900"/>
      <c r="J122" s="901"/>
      <c r="K122" s="902"/>
    </row>
    <row r="123" spans="2:11" ht="11.25">
      <c r="B123" s="355" t="s">
        <v>431</v>
      </c>
      <c r="C123" s="889"/>
      <c r="D123" s="366" t="s">
        <v>432</v>
      </c>
      <c r="E123" s="889"/>
      <c r="F123" s="366" t="s">
        <v>432</v>
      </c>
      <c r="G123" s="892"/>
      <c r="H123" s="915"/>
      <c r="I123" s="905" t="s">
        <v>162</v>
      </c>
      <c r="J123" s="905" t="s">
        <v>163</v>
      </c>
      <c r="K123" s="907" t="s">
        <v>161</v>
      </c>
    </row>
    <row r="124" spans="2:11" ht="11.25">
      <c r="B124" s="356"/>
      <c r="C124" s="890"/>
      <c r="D124" s="367"/>
      <c r="E124" s="890"/>
      <c r="F124" s="367"/>
      <c r="G124" s="893"/>
      <c r="H124" s="916"/>
      <c r="I124" s="906"/>
      <c r="J124" s="906"/>
      <c r="K124" s="908"/>
    </row>
    <row r="125" spans="2:11" ht="11.25">
      <c r="B125" s="7"/>
      <c r="C125" s="8"/>
      <c r="D125" s="9"/>
      <c r="E125" s="8"/>
      <c r="F125" s="9"/>
      <c r="G125" s="10"/>
      <c r="H125" s="11"/>
      <c r="I125" s="12"/>
      <c r="J125" s="12"/>
      <c r="K125" s="12"/>
    </row>
    <row r="126" spans="4:6" ht="11.25">
      <c r="D126" s="909" t="s">
        <v>338</v>
      </c>
      <c r="E126" s="909"/>
      <c r="F126" s="909"/>
    </row>
    <row r="128" spans="1:11" ht="11.25">
      <c r="A128" s="13" t="s">
        <v>339</v>
      </c>
      <c r="B128" s="13">
        <v>2912</v>
      </c>
      <c r="C128" s="13">
        <v>1684</v>
      </c>
      <c r="D128" s="16">
        <v>57.8</v>
      </c>
      <c r="E128" s="13">
        <v>2108</v>
      </c>
      <c r="F128" s="16">
        <v>72.4</v>
      </c>
      <c r="G128" s="13">
        <v>1586</v>
      </c>
      <c r="H128" s="16">
        <v>54.5</v>
      </c>
      <c r="I128" s="16">
        <v>2.6</v>
      </c>
      <c r="J128" s="16">
        <v>2.8</v>
      </c>
      <c r="K128" s="16">
        <v>2.7</v>
      </c>
    </row>
    <row r="129" spans="1:11" ht="11.25">
      <c r="A129" s="13" t="s">
        <v>340</v>
      </c>
      <c r="B129" s="13">
        <v>1991</v>
      </c>
      <c r="C129" s="13">
        <v>1181</v>
      </c>
      <c r="D129" s="16">
        <v>59.3</v>
      </c>
      <c r="E129" s="13">
        <v>1551</v>
      </c>
      <c r="F129" s="16">
        <v>77.9</v>
      </c>
      <c r="G129" s="13">
        <v>1119</v>
      </c>
      <c r="H129" s="16">
        <v>56.2</v>
      </c>
      <c r="I129" s="16">
        <v>2.9</v>
      </c>
      <c r="J129" s="16">
        <v>3.3</v>
      </c>
      <c r="K129" s="16">
        <v>3.1</v>
      </c>
    </row>
    <row r="130" spans="1:11" ht="11.25">
      <c r="A130" s="13" t="s">
        <v>341</v>
      </c>
      <c r="B130" s="13">
        <v>1879</v>
      </c>
      <c r="C130" s="13">
        <v>1196</v>
      </c>
      <c r="D130" s="16">
        <v>63.7</v>
      </c>
      <c r="E130" s="13">
        <v>1484</v>
      </c>
      <c r="F130" s="16">
        <v>79</v>
      </c>
      <c r="G130" s="13">
        <v>1133</v>
      </c>
      <c r="H130" s="16">
        <v>60.3</v>
      </c>
      <c r="I130" s="16">
        <v>2.8</v>
      </c>
      <c r="J130" s="16">
        <v>3.9</v>
      </c>
      <c r="K130" s="16">
        <v>3.4</v>
      </c>
    </row>
    <row r="131" spans="1:11" ht="11.25">
      <c r="A131" s="370" t="s">
        <v>342</v>
      </c>
      <c r="B131" s="370">
        <v>803</v>
      </c>
      <c r="C131" s="370">
        <v>411</v>
      </c>
      <c r="D131" s="371">
        <v>51.2</v>
      </c>
      <c r="E131" s="370">
        <v>503</v>
      </c>
      <c r="F131" s="371">
        <v>62.6</v>
      </c>
      <c r="G131" s="370">
        <v>384</v>
      </c>
      <c r="H131" s="371">
        <v>47.8</v>
      </c>
      <c r="I131" s="371">
        <v>3.2</v>
      </c>
      <c r="J131" s="371">
        <v>2.5</v>
      </c>
      <c r="K131" s="371">
        <v>2.8</v>
      </c>
    </row>
    <row r="132" spans="1:11" s="15" customFormat="1" ht="11.25">
      <c r="A132" s="13" t="s">
        <v>161</v>
      </c>
      <c r="B132" s="13">
        <v>7585</v>
      </c>
      <c r="C132" s="13">
        <v>4472</v>
      </c>
      <c r="D132" s="16">
        <v>59</v>
      </c>
      <c r="E132" s="13">
        <v>5646</v>
      </c>
      <c r="F132" s="16">
        <v>74.4</v>
      </c>
      <c r="G132" s="13">
        <v>4222</v>
      </c>
      <c r="H132" s="16">
        <v>55.7</v>
      </c>
      <c r="I132" s="16">
        <v>2.8</v>
      </c>
      <c r="J132" s="16">
        <v>3.1</v>
      </c>
      <c r="K132" s="16">
        <v>3</v>
      </c>
    </row>
    <row r="134" spans="4:6" ht="11.25">
      <c r="D134" s="909" t="s">
        <v>343</v>
      </c>
      <c r="E134" s="909"/>
      <c r="F134" s="909"/>
    </row>
    <row r="136" spans="1:11" ht="11.25">
      <c r="A136" s="13" t="s">
        <v>344</v>
      </c>
      <c r="B136" s="13">
        <v>6769</v>
      </c>
      <c r="C136" s="13">
        <v>4345</v>
      </c>
      <c r="D136" s="16">
        <v>64.2</v>
      </c>
      <c r="E136" s="13">
        <v>5651</v>
      </c>
      <c r="F136" s="16">
        <v>83.5</v>
      </c>
      <c r="G136" s="13">
        <v>4120</v>
      </c>
      <c r="H136" s="16">
        <v>60.9</v>
      </c>
      <c r="I136" s="16">
        <v>2.3</v>
      </c>
      <c r="J136" s="16">
        <v>3</v>
      </c>
      <c r="K136" s="16">
        <v>2.7</v>
      </c>
    </row>
    <row r="137" spans="1:11" ht="11.25">
      <c r="A137" s="13" t="s">
        <v>345</v>
      </c>
      <c r="B137" s="13">
        <v>4900</v>
      </c>
      <c r="C137" s="13">
        <v>3276</v>
      </c>
      <c r="D137" s="16">
        <v>66.9</v>
      </c>
      <c r="E137" s="13">
        <v>4164</v>
      </c>
      <c r="F137" s="16">
        <v>85</v>
      </c>
      <c r="G137" s="13">
        <v>3130</v>
      </c>
      <c r="H137" s="16">
        <v>63.9</v>
      </c>
      <c r="I137" s="16">
        <v>2.3</v>
      </c>
      <c r="J137" s="16">
        <v>3.6</v>
      </c>
      <c r="K137" s="16">
        <v>3</v>
      </c>
    </row>
    <row r="138" spans="1:11" ht="11.25">
      <c r="A138" s="13" t="s">
        <v>346</v>
      </c>
      <c r="B138" s="13">
        <v>2144</v>
      </c>
      <c r="C138" s="13">
        <v>1487</v>
      </c>
      <c r="D138" s="16">
        <v>69.4</v>
      </c>
      <c r="E138" s="13">
        <v>1895</v>
      </c>
      <c r="F138" s="16">
        <v>88.4</v>
      </c>
      <c r="G138" s="13">
        <v>1429</v>
      </c>
      <c r="H138" s="16">
        <v>66.7</v>
      </c>
      <c r="I138" s="16">
        <v>2.2</v>
      </c>
      <c r="J138" s="16">
        <v>3.8</v>
      </c>
      <c r="K138" s="16">
        <v>3.1</v>
      </c>
    </row>
    <row r="139" spans="1:11" ht="11.25">
      <c r="A139" s="13" t="s">
        <v>347</v>
      </c>
      <c r="B139" s="13">
        <v>3374</v>
      </c>
      <c r="C139" s="13">
        <v>2115</v>
      </c>
      <c r="D139" s="16">
        <v>62.7</v>
      </c>
      <c r="E139" s="13">
        <v>2849</v>
      </c>
      <c r="F139" s="16">
        <v>84.4</v>
      </c>
      <c r="G139" s="13">
        <v>2008</v>
      </c>
      <c r="H139" s="16">
        <v>59.5</v>
      </c>
      <c r="I139" s="16">
        <v>2.2</v>
      </c>
      <c r="J139" s="16">
        <v>2.9</v>
      </c>
      <c r="K139" s="16">
        <v>2.6</v>
      </c>
    </row>
    <row r="140" spans="1:11" ht="11.25">
      <c r="A140" s="370" t="s">
        <v>348</v>
      </c>
      <c r="B140" s="370">
        <v>4653</v>
      </c>
      <c r="C140" s="370">
        <v>3158</v>
      </c>
      <c r="D140" s="371">
        <v>67.9</v>
      </c>
      <c r="E140" s="370">
        <v>3975</v>
      </c>
      <c r="F140" s="371">
        <v>85.4</v>
      </c>
      <c r="G140" s="370">
        <v>2990</v>
      </c>
      <c r="H140" s="371">
        <v>64.3</v>
      </c>
      <c r="I140" s="371">
        <v>2.2</v>
      </c>
      <c r="J140" s="371">
        <v>3.7</v>
      </c>
      <c r="K140" s="371">
        <v>3</v>
      </c>
    </row>
    <row r="141" spans="1:11" s="15" customFormat="1" ht="11.25">
      <c r="A141" s="13" t="s">
        <v>161</v>
      </c>
      <c r="B141" s="13">
        <v>21840</v>
      </c>
      <c r="C141" s="13">
        <v>14381</v>
      </c>
      <c r="D141" s="16">
        <v>65.8</v>
      </c>
      <c r="E141" s="13">
        <v>18534</v>
      </c>
      <c r="F141" s="16">
        <v>84.9</v>
      </c>
      <c r="G141" s="13">
        <v>13677</v>
      </c>
      <c r="H141" s="16">
        <v>62.6</v>
      </c>
      <c r="I141" s="16">
        <v>2.3</v>
      </c>
      <c r="J141" s="16">
        <v>3.3</v>
      </c>
      <c r="K141" s="16">
        <v>2.8</v>
      </c>
    </row>
    <row r="143" spans="4:6" ht="11.25">
      <c r="D143" s="909" t="s">
        <v>349</v>
      </c>
      <c r="E143" s="909"/>
      <c r="F143" s="909"/>
    </row>
    <row r="145" spans="1:11" ht="11.25">
      <c r="A145" s="13" t="s">
        <v>350</v>
      </c>
      <c r="B145" s="13">
        <v>5531</v>
      </c>
      <c r="C145" s="13">
        <v>3686</v>
      </c>
      <c r="D145" s="16">
        <v>66.6</v>
      </c>
      <c r="E145" s="13">
        <v>4860</v>
      </c>
      <c r="F145" s="16">
        <v>87.9</v>
      </c>
      <c r="G145" s="13">
        <v>3517</v>
      </c>
      <c r="H145" s="16">
        <v>63.6</v>
      </c>
      <c r="I145" s="16">
        <v>2.8</v>
      </c>
      <c r="J145" s="16">
        <v>4</v>
      </c>
      <c r="K145" s="16">
        <v>3.5</v>
      </c>
    </row>
    <row r="146" spans="1:11" ht="11.25">
      <c r="A146" s="13" t="s">
        <v>351</v>
      </c>
      <c r="B146" s="13">
        <v>6134</v>
      </c>
      <c r="C146" s="13">
        <v>3984</v>
      </c>
      <c r="D146" s="16">
        <v>64.9</v>
      </c>
      <c r="E146" s="13">
        <v>5448</v>
      </c>
      <c r="F146" s="16">
        <v>88.8</v>
      </c>
      <c r="G146" s="13">
        <v>3811</v>
      </c>
      <c r="H146" s="16">
        <v>62.1</v>
      </c>
      <c r="I146" s="16">
        <v>2.5</v>
      </c>
      <c r="J146" s="16">
        <v>3.1</v>
      </c>
      <c r="K146" s="16">
        <v>2.9</v>
      </c>
    </row>
    <row r="147" spans="1:11" ht="11.25">
      <c r="A147" s="20" t="s">
        <v>352</v>
      </c>
      <c r="B147" s="20">
        <v>5994</v>
      </c>
      <c r="C147" s="20">
        <v>4020</v>
      </c>
      <c r="D147" s="21">
        <v>67.1</v>
      </c>
      <c r="E147" s="20">
        <v>5212</v>
      </c>
      <c r="F147" s="21">
        <v>87</v>
      </c>
      <c r="G147" s="20">
        <v>3823</v>
      </c>
      <c r="H147" s="21">
        <v>63.8</v>
      </c>
      <c r="I147" s="21">
        <v>2.4</v>
      </c>
      <c r="J147" s="21">
        <v>3.7</v>
      </c>
      <c r="K147" s="21">
        <v>3.2</v>
      </c>
    </row>
    <row r="148" spans="1:11" ht="11.25">
      <c r="A148" s="370" t="s">
        <v>353</v>
      </c>
      <c r="B148" s="370">
        <v>5902</v>
      </c>
      <c r="C148" s="370">
        <v>3983</v>
      </c>
      <c r="D148" s="371">
        <v>67.5</v>
      </c>
      <c r="E148" s="370">
        <v>5317</v>
      </c>
      <c r="F148" s="371">
        <v>90.1</v>
      </c>
      <c r="G148" s="370">
        <v>3819</v>
      </c>
      <c r="H148" s="371">
        <v>64.7</v>
      </c>
      <c r="I148" s="371">
        <v>2.6</v>
      </c>
      <c r="J148" s="371">
        <v>3.9</v>
      </c>
      <c r="K148" s="371">
        <v>3.3</v>
      </c>
    </row>
    <row r="149" spans="1:11" s="15" customFormat="1" ht="11.25">
      <c r="A149" s="13" t="s">
        <v>161</v>
      </c>
      <c r="B149" s="13">
        <v>23561</v>
      </c>
      <c r="C149" s="13">
        <v>15673</v>
      </c>
      <c r="D149" s="16">
        <v>66.5</v>
      </c>
      <c r="E149" s="13">
        <v>20837</v>
      </c>
      <c r="F149" s="16">
        <v>88.4</v>
      </c>
      <c r="G149" s="13">
        <v>14970</v>
      </c>
      <c r="H149" s="16">
        <v>63.5</v>
      </c>
      <c r="I149" s="16">
        <v>2.5</v>
      </c>
      <c r="J149" s="16">
        <v>3.7</v>
      </c>
      <c r="K149" s="16">
        <v>3.2</v>
      </c>
    </row>
    <row r="152" spans="1:11" s="580" customFormat="1" ht="25.5" customHeight="1">
      <c r="A152" s="887" t="s">
        <v>439</v>
      </c>
      <c r="B152" s="887"/>
      <c r="C152" s="887"/>
      <c r="D152" s="887"/>
      <c r="E152" s="887"/>
      <c r="F152" s="887"/>
      <c r="G152" s="887"/>
      <c r="H152" s="887"/>
      <c r="I152" s="887"/>
      <c r="J152" s="887"/>
      <c r="K152" s="887"/>
    </row>
    <row r="154" spans="2:11" ht="15" customHeight="1">
      <c r="B154" s="354"/>
      <c r="C154" s="888" t="s">
        <v>423</v>
      </c>
      <c r="D154" s="365"/>
      <c r="E154" s="888" t="s">
        <v>424</v>
      </c>
      <c r="F154" s="365"/>
      <c r="G154" s="891" t="s">
        <v>425</v>
      </c>
      <c r="H154" s="914" t="s">
        <v>426</v>
      </c>
      <c r="I154" s="897" t="s">
        <v>427</v>
      </c>
      <c r="J154" s="898"/>
      <c r="K154" s="899"/>
    </row>
    <row r="155" spans="2:11" ht="11.25">
      <c r="B155" s="355" t="s">
        <v>428</v>
      </c>
      <c r="C155" s="889"/>
      <c r="D155" s="366" t="s">
        <v>429</v>
      </c>
      <c r="E155" s="889"/>
      <c r="F155" s="366" t="s">
        <v>430</v>
      </c>
      <c r="G155" s="892"/>
      <c r="H155" s="915"/>
      <c r="I155" s="900"/>
      <c r="J155" s="901"/>
      <c r="K155" s="902"/>
    </row>
    <row r="156" spans="2:11" ht="11.25">
      <c r="B156" s="355" t="s">
        <v>431</v>
      </c>
      <c r="C156" s="889"/>
      <c r="D156" s="366" t="s">
        <v>432</v>
      </c>
      <c r="E156" s="889"/>
      <c r="F156" s="366" t="s">
        <v>432</v>
      </c>
      <c r="G156" s="892"/>
      <c r="H156" s="915"/>
      <c r="I156" s="905" t="s">
        <v>162</v>
      </c>
      <c r="J156" s="905" t="s">
        <v>163</v>
      </c>
      <c r="K156" s="907" t="s">
        <v>161</v>
      </c>
    </row>
    <row r="157" spans="2:11" ht="11.25">
      <c r="B157" s="356"/>
      <c r="C157" s="890"/>
      <c r="D157" s="367"/>
      <c r="E157" s="890"/>
      <c r="F157" s="367"/>
      <c r="G157" s="893"/>
      <c r="H157" s="916"/>
      <c r="I157" s="906"/>
      <c r="J157" s="906"/>
      <c r="K157" s="908"/>
    </row>
    <row r="158" spans="2:11" ht="11.25">
      <c r="B158" s="7"/>
      <c r="C158" s="8"/>
      <c r="D158" s="9"/>
      <c r="E158" s="8"/>
      <c r="F158" s="9"/>
      <c r="G158" s="10"/>
      <c r="H158" s="11"/>
      <c r="I158" s="12"/>
      <c r="J158" s="12"/>
      <c r="K158" s="12"/>
    </row>
    <row r="159" spans="4:6" ht="11.25">
      <c r="D159" s="909" t="s">
        <v>354</v>
      </c>
      <c r="E159" s="909"/>
      <c r="F159" s="909"/>
    </row>
    <row r="161" spans="1:11" ht="11.25">
      <c r="A161" s="13" t="s">
        <v>355</v>
      </c>
      <c r="B161" s="13">
        <v>3673</v>
      </c>
      <c r="C161" s="13">
        <v>2455</v>
      </c>
      <c r="D161" s="16">
        <v>66.8</v>
      </c>
      <c r="E161" s="13">
        <v>2973</v>
      </c>
      <c r="F161" s="16">
        <v>80.9</v>
      </c>
      <c r="G161" s="13">
        <v>2251</v>
      </c>
      <c r="H161" s="16">
        <v>61.3</v>
      </c>
      <c r="I161" s="16">
        <v>3.1</v>
      </c>
      <c r="J161" s="16">
        <v>4.7</v>
      </c>
      <c r="K161" s="16">
        <v>4</v>
      </c>
    </row>
    <row r="162" spans="1:11" ht="11.25">
      <c r="A162" s="13" t="s">
        <v>356</v>
      </c>
      <c r="B162" s="13">
        <v>4813</v>
      </c>
      <c r="C162" s="13">
        <v>3236</v>
      </c>
      <c r="D162" s="16">
        <v>67.2</v>
      </c>
      <c r="E162" s="13">
        <v>4038</v>
      </c>
      <c r="F162" s="16">
        <v>83.9</v>
      </c>
      <c r="G162" s="13">
        <v>3045</v>
      </c>
      <c r="H162" s="16">
        <v>63.3</v>
      </c>
      <c r="I162" s="16">
        <v>2.1</v>
      </c>
      <c r="J162" s="16">
        <v>3.4</v>
      </c>
      <c r="K162" s="16">
        <v>2.8</v>
      </c>
    </row>
    <row r="163" spans="1:11" ht="11.25">
      <c r="A163" s="13" t="s">
        <v>357</v>
      </c>
      <c r="B163" s="13">
        <v>3355</v>
      </c>
      <c r="C163" s="13">
        <v>2246</v>
      </c>
      <c r="D163" s="16">
        <v>66.9</v>
      </c>
      <c r="E163" s="13">
        <v>2777</v>
      </c>
      <c r="F163" s="16">
        <v>82.8</v>
      </c>
      <c r="G163" s="13">
        <v>2110</v>
      </c>
      <c r="H163" s="16">
        <v>62.9</v>
      </c>
      <c r="I163" s="16">
        <v>2.7</v>
      </c>
      <c r="J163" s="16">
        <v>4.4</v>
      </c>
      <c r="K163" s="16">
        <v>3.7</v>
      </c>
    </row>
    <row r="164" spans="1:11" ht="11.25">
      <c r="A164" s="370" t="s">
        <v>358</v>
      </c>
      <c r="B164" s="370">
        <v>3528</v>
      </c>
      <c r="C164" s="370">
        <v>2287</v>
      </c>
      <c r="D164" s="371">
        <v>64.8</v>
      </c>
      <c r="E164" s="370">
        <v>2884</v>
      </c>
      <c r="F164" s="371">
        <v>81.7</v>
      </c>
      <c r="G164" s="370">
        <v>2143</v>
      </c>
      <c r="H164" s="371">
        <v>60.7</v>
      </c>
      <c r="I164" s="371">
        <v>2.9</v>
      </c>
      <c r="J164" s="371">
        <v>4.2</v>
      </c>
      <c r="K164" s="371">
        <v>3.6</v>
      </c>
    </row>
    <row r="165" spans="1:11" s="15" customFormat="1" ht="11.25">
      <c r="A165" s="13" t="s">
        <v>161</v>
      </c>
      <c r="B165" s="13">
        <v>15369</v>
      </c>
      <c r="C165" s="13">
        <v>10224</v>
      </c>
      <c r="D165" s="16">
        <v>66.5</v>
      </c>
      <c r="E165" s="13">
        <v>12672</v>
      </c>
      <c r="F165" s="16">
        <v>82.5</v>
      </c>
      <c r="G165" s="13">
        <v>9549</v>
      </c>
      <c r="H165" s="16">
        <v>62.1</v>
      </c>
      <c r="I165" s="16">
        <v>2.6</v>
      </c>
      <c r="J165" s="16">
        <v>4.1</v>
      </c>
      <c r="K165" s="16">
        <v>3.4</v>
      </c>
    </row>
    <row r="167" spans="4:6" ht="11.25">
      <c r="D167" s="909" t="s">
        <v>359</v>
      </c>
      <c r="E167" s="909"/>
      <c r="F167" s="909"/>
    </row>
    <row r="169" spans="1:11" ht="11.25">
      <c r="A169" s="13" t="s">
        <v>360</v>
      </c>
      <c r="B169" s="13">
        <v>5845</v>
      </c>
      <c r="C169" s="13">
        <v>3688</v>
      </c>
      <c r="D169" s="16">
        <v>63.1</v>
      </c>
      <c r="E169" s="13">
        <v>4784</v>
      </c>
      <c r="F169" s="16">
        <v>81.8</v>
      </c>
      <c r="G169" s="13">
        <v>3355</v>
      </c>
      <c r="H169" s="16">
        <v>57.4</v>
      </c>
      <c r="I169" s="16">
        <v>4</v>
      </c>
      <c r="J169" s="16">
        <v>5.4</v>
      </c>
      <c r="K169" s="16">
        <v>4.8</v>
      </c>
    </row>
    <row r="170" spans="1:11" ht="11.25">
      <c r="A170" s="13" t="s">
        <v>361</v>
      </c>
      <c r="B170" s="13">
        <v>11379</v>
      </c>
      <c r="C170" s="13">
        <v>6995</v>
      </c>
      <c r="D170" s="16">
        <v>61.5</v>
      </c>
      <c r="E170" s="13">
        <v>8748</v>
      </c>
      <c r="F170" s="16">
        <v>76.9</v>
      </c>
      <c r="G170" s="13">
        <v>6499</v>
      </c>
      <c r="H170" s="16">
        <v>57.1</v>
      </c>
      <c r="I170" s="16">
        <v>3.4</v>
      </c>
      <c r="J170" s="16">
        <v>4</v>
      </c>
      <c r="K170" s="16">
        <v>3.7</v>
      </c>
    </row>
    <row r="171" spans="1:11" ht="11.25">
      <c r="A171" s="13" t="s">
        <v>362</v>
      </c>
      <c r="B171" s="13">
        <v>3964</v>
      </c>
      <c r="C171" s="13">
        <v>2657</v>
      </c>
      <c r="D171" s="16">
        <v>67</v>
      </c>
      <c r="E171" s="13">
        <v>3225</v>
      </c>
      <c r="F171" s="16">
        <v>81.4</v>
      </c>
      <c r="G171" s="13">
        <v>2458</v>
      </c>
      <c r="H171" s="16">
        <v>62</v>
      </c>
      <c r="I171" s="16">
        <v>3</v>
      </c>
      <c r="J171" s="16">
        <v>4.7</v>
      </c>
      <c r="K171" s="16">
        <v>4</v>
      </c>
    </row>
    <row r="172" spans="1:11" ht="11.25">
      <c r="A172" s="13" t="s">
        <v>363</v>
      </c>
      <c r="B172" s="13">
        <v>4531</v>
      </c>
      <c r="C172" s="13">
        <v>2810</v>
      </c>
      <c r="D172" s="16">
        <v>62</v>
      </c>
      <c r="E172" s="13">
        <v>3526</v>
      </c>
      <c r="F172" s="16">
        <v>77.8</v>
      </c>
      <c r="G172" s="13">
        <v>2570</v>
      </c>
      <c r="H172" s="16">
        <v>56.7</v>
      </c>
      <c r="I172" s="16">
        <v>4.2</v>
      </c>
      <c r="J172" s="16">
        <v>5.4</v>
      </c>
      <c r="K172" s="16">
        <v>4.9</v>
      </c>
    </row>
    <row r="173" spans="1:11" ht="11.25">
      <c r="A173" s="373" t="s">
        <v>364</v>
      </c>
      <c r="B173" s="373">
        <v>6696</v>
      </c>
      <c r="C173" s="373">
        <v>4371</v>
      </c>
      <c r="D173" s="374">
        <v>65.3</v>
      </c>
      <c r="E173" s="373">
        <v>5653</v>
      </c>
      <c r="F173" s="374">
        <v>84.4</v>
      </c>
      <c r="G173" s="373">
        <v>4119</v>
      </c>
      <c r="H173" s="374">
        <v>61.5</v>
      </c>
      <c r="I173" s="374">
        <v>3.3</v>
      </c>
      <c r="J173" s="374">
        <v>4.6</v>
      </c>
      <c r="K173" s="374">
        <v>4.1</v>
      </c>
    </row>
    <row r="174" spans="1:11" s="15" customFormat="1" ht="11.25">
      <c r="A174" s="13" t="s">
        <v>161</v>
      </c>
      <c r="B174" s="13">
        <v>32415</v>
      </c>
      <c r="C174" s="13">
        <v>20521</v>
      </c>
      <c r="D174" s="16">
        <v>63.3</v>
      </c>
      <c r="E174" s="13">
        <v>25936</v>
      </c>
      <c r="F174" s="16">
        <v>80</v>
      </c>
      <c r="G174" s="13">
        <v>19001</v>
      </c>
      <c r="H174" s="16">
        <v>58.6</v>
      </c>
      <c r="I174" s="16">
        <v>3.5</v>
      </c>
      <c r="J174" s="16">
        <v>4.6</v>
      </c>
      <c r="K174" s="16">
        <v>4.1</v>
      </c>
    </row>
    <row r="176" spans="4:6" ht="11.25">
      <c r="D176" s="909" t="s">
        <v>365</v>
      </c>
      <c r="E176" s="909"/>
      <c r="F176" s="909"/>
    </row>
    <row r="178" spans="1:11" ht="11.25">
      <c r="A178" s="13" t="s">
        <v>366</v>
      </c>
      <c r="B178" s="13">
        <v>2272</v>
      </c>
      <c r="C178" s="13">
        <v>1436</v>
      </c>
      <c r="D178" s="16">
        <v>63.2</v>
      </c>
      <c r="E178" s="13">
        <v>1801</v>
      </c>
      <c r="F178" s="16">
        <v>79.3</v>
      </c>
      <c r="G178" s="13">
        <v>1297</v>
      </c>
      <c r="H178" s="16">
        <v>57.1</v>
      </c>
      <c r="I178" s="16">
        <v>4.4</v>
      </c>
      <c r="J178" s="16">
        <v>6.2</v>
      </c>
      <c r="K178" s="16">
        <v>5.4</v>
      </c>
    </row>
    <row r="179" spans="1:11" ht="11.25">
      <c r="A179" s="13" t="s">
        <v>367</v>
      </c>
      <c r="B179" s="13">
        <v>4837</v>
      </c>
      <c r="C179" s="13">
        <v>3144</v>
      </c>
      <c r="D179" s="16">
        <v>65</v>
      </c>
      <c r="E179" s="13">
        <v>3876</v>
      </c>
      <c r="F179" s="16">
        <v>80.1</v>
      </c>
      <c r="G179" s="13">
        <v>2855</v>
      </c>
      <c r="H179" s="16">
        <v>59</v>
      </c>
      <c r="I179" s="16">
        <v>4.7</v>
      </c>
      <c r="J179" s="16">
        <v>6.9</v>
      </c>
      <c r="K179" s="16">
        <v>5.9</v>
      </c>
    </row>
    <row r="180" spans="1:11" ht="11.25">
      <c r="A180" s="13" t="s">
        <v>368</v>
      </c>
      <c r="B180" s="13">
        <v>10101</v>
      </c>
      <c r="C180" s="13">
        <v>6123</v>
      </c>
      <c r="D180" s="16">
        <v>60.6</v>
      </c>
      <c r="E180" s="13">
        <v>7679</v>
      </c>
      <c r="F180" s="16">
        <v>76</v>
      </c>
      <c r="G180" s="13">
        <v>5643</v>
      </c>
      <c r="H180" s="16">
        <v>55.9</v>
      </c>
      <c r="I180" s="16">
        <v>4</v>
      </c>
      <c r="J180" s="16">
        <v>4.8</v>
      </c>
      <c r="K180" s="16">
        <v>4.4</v>
      </c>
    </row>
    <row r="181" spans="1:11" ht="11.25">
      <c r="A181" s="13" t="s">
        <v>369</v>
      </c>
      <c r="B181" s="13">
        <v>3484</v>
      </c>
      <c r="C181" s="13">
        <v>2264</v>
      </c>
      <c r="D181" s="16">
        <v>65</v>
      </c>
      <c r="E181" s="13">
        <v>2788</v>
      </c>
      <c r="F181" s="16">
        <v>80</v>
      </c>
      <c r="G181" s="13">
        <v>2021</v>
      </c>
      <c r="H181" s="16">
        <v>58</v>
      </c>
      <c r="I181" s="16">
        <v>4.9</v>
      </c>
      <c r="J181" s="16">
        <v>7.5</v>
      </c>
      <c r="K181" s="16">
        <v>6.3</v>
      </c>
    </row>
    <row r="182" spans="1:11" ht="11.25">
      <c r="A182" s="13" t="s">
        <v>370</v>
      </c>
      <c r="B182" s="13">
        <v>2442</v>
      </c>
      <c r="C182" s="13">
        <v>1603</v>
      </c>
      <c r="D182" s="16">
        <v>65.6</v>
      </c>
      <c r="E182" s="13">
        <v>1986</v>
      </c>
      <c r="F182" s="16">
        <v>81.3</v>
      </c>
      <c r="G182" s="13">
        <v>1447</v>
      </c>
      <c r="H182" s="16">
        <v>59.3</v>
      </c>
      <c r="I182" s="16">
        <v>3.6</v>
      </c>
      <c r="J182" s="16">
        <v>5.5</v>
      </c>
      <c r="K182" s="16">
        <v>4.6</v>
      </c>
    </row>
    <row r="183" spans="1:11" ht="11.25">
      <c r="A183" s="13" t="s">
        <v>371</v>
      </c>
      <c r="B183" s="13">
        <v>3214</v>
      </c>
      <c r="C183" s="13">
        <v>2079</v>
      </c>
      <c r="D183" s="16">
        <v>64.7</v>
      </c>
      <c r="E183" s="13">
        <v>2725</v>
      </c>
      <c r="F183" s="16">
        <v>84.8</v>
      </c>
      <c r="G183" s="13">
        <v>1947</v>
      </c>
      <c r="H183" s="16">
        <v>60.6</v>
      </c>
      <c r="I183" s="16">
        <v>4.1</v>
      </c>
      <c r="J183" s="16">
        <v>5.6</v>
      </c>
      <c r="K183" s="16">
        <v>4.9</v>
      </c>
    </row>
    <row r="184" spans="1:11" ht="11.25">
      <c r="A184" s="13" t="s">
        <v>372</v>
      </c>
      <c r="B184" s="13">
        <v>4468</v>
      </c>
      <c r="C184" s="13">
        <v>2866</v>
      </c>
      <c r="D184" s="16">
        <v>64.1</v>
      </c>
      <c r="E184" s="13">
        <v>3519</v>
      </c>
      <c r="F184" s="16">
        <v>78.8</v>
      </c>
      <c r="G184" s="13">
        <v>2616</v>
      </c>
      <c r="H184" s="16">
        <v>58.5</v>
      </c>
      <c r="I184" s="16">
        <v>3.5</v>
      </c>
      <c r="J184" s="16">
        <v>5</v>
      </c>
      <c r="K184" s="16">
        <v>4.3</v>
      </c>
    </row>
    <row r="185" spans="1:11" ht="11.25">
      <c r="A185" s="370" t="s">
        <v>373</v>
      </c>
      <c r="B185" s="370">
        <v>3442</v>
      </c>
      <c r="C185" s="370">
        <v>1996</v>
      </c>
      <c r="D185" s="371">
        <v>58</v>
      </c>
      <c r="E185" s="370">
        <v>2491</v>
      </c>
      <c r="F185" s="371">
        <v>72.4</v>
      </c>
      <c r="G185" s="370">
        <v>1777</v>
      </c>
      <c r="H185" s="371">
        <v>51.6</v>
      </c>
      <c r="I185" s="371">
        <v>5.5</v>
      </c>
      <c r="J185" s="371">
        <v>6.1</v>
      </c>
      <c r="K185" s="371">
        <v>5.8</v>
      </c>
    </row>
    <row r="186" spans="1:11" s="15" customFormat="1" ht="11.25">
      <c r="A186" s="13" t="s">
        <v>161</v>
      </c>
      <c r="B186" s="13">
        <v>34260</v>
      </c>
      <c r="C186" s="13">
        <v>21511</v>
      </c>
      <c r="D186" s="16">
        <v>62.8</v>
      </c>
      <c r="E186" s="13">
        <v>26865</v>
      </c>
      <c r="F186" s="16">
        <v>78.4</v>
      </c>
      <c r="G186" s="13">
        <v>19603</v>
      </c>
      <c r="H186" s="16">
        <v>57.2</v>
      </c>
      <c r="I186" s="16">
        <v>4.2</v>
      </c>
      <c r="J186" s="16">
        <v>5.6</v>
      </c>
      <c r="K186" s="16">
        <v>5</v>
      </c>
    </row>
    <row r="189" spans="1:11" s="580" customFormat="1" ht="25.5" customHeight="1">
      <c r="A189" s="887" t="s">
        <v>439</v>
      </c>
      <c r="B189" s="887"/>
      <c r="C189" s="887"/>
      <c r="D189" s="887"/>
      <c r="E189" s="887"/>
      <c r="F189" s="887"/>
      <c r="G189" s="887"/>
      <c r="H189" s="887"/>
      <c r="I189" s="887"/>
      <c r="J189" s="887"/>
      <c r="K189" s="887"/>
    </row>
    <row r="191" spans="2:11" ht="15" customHeight="1">
      <c r="B191" s="354"/>
      <c r="C191" s="888" t="s">
        <v>423</v>
      </c>
      <c r="D191" s="365"/>
      <c r="E191" s="888" t="s">
        <v>424</v>
      </c>
      <c r="F191" s="365"/>
      <c r="G191" s="891" t="s">
        <v>425</v>
      </c>
      <c r="H191" s="914" t="s">
        <v>426</v>
      </c>
      <c r="I191" s="897" t="s">
        <v>427</v>
      </c>
      <c r="J191" s="898"/>
      <c r="K191" s="899"/>
    </row>
    <row r="192" spans="2:11" ht="11.25">
      <c r="B192" s="355" t="s">
        <v>428</v>
      </c>
      <c r="C192" s="889"/>
      <c r="D192" s="366" t="s">
        <v>429</v>
      </c>
      <c r="E192" s="889"/>
      <c r="F192" s="366" t="s">
        <v>430</v>
      </c>
      <c r="G192" s="892"/>
      <c r="H192" s="915"/>
      <c r="I192" s="900"/>
      <c r="J192" s="901"/>
      <c r="K192" s="902"/>
    </row>
    <row r="193" spans="2:11" ht="11.25">
      <c r="B193" s="355" t="s">
        <v>431</v>
      </c>
      <c r="C193" s="889"/>
      <c r="D193" s="366" t="s">
        <v>432</v>
      </c>
      <c r="E193" s="889"/>
      <c r="F193" s="366" t="s">
        <v>432</v>
      </c>
      <c r="G193" s="892"/>
      <c r="H193" s="915"/>
      <c r="I193" s="905" t="s">
        <v>162</v>
      </c>
      <c r="J193" s="903" t="s">
        <v>163</v>
      </c>
      <c r="K193" s="905" t="s">
        <v>161</v>
      </c>
    </row>
    <row r="194" spans="2:11" ht="11.25">
      <c r="B194" s="356"/>
      <c r="C194" s="890"/>
      <c r="D194" s="367"/>
      <c r="E194" s="890"/>
      <c r="F194" s="367"/>
      <c r="G194" s="893"/>
      <c r="H194" s="916"/>
      <c r="I194" s="906"/>
      <c r="J194" s="904"/>
      <c r="K194" s="906"/>
    </row>
    <row r="195" spans="2:11" ht="11.25">
      <c r="B195" s="7"/>
      <c r="C195" s="8"/>
      <c r="D195" s="9"/>
      <c r="E195" s="8"/>
      <c r="F195" s="9"/>
      <c r="G195" s="10"/>
      <c r="H195" s="11"/>
      <c r="I195" s="12"/>
      <c r="J195" s="12"/>
      <c r="K195" s="12"/>
    </row>
    <row r="196" spans="4:6" ht="11.25">
      <c r="D196" s="909" t="s">
        <v>374</v>
      </c>
      <c r="E196" s="909"/>
      <c r="F196" s="909"/>
    </row>
    <row r="198" spans="1:11" ht="11.25">
      <c r="A198" s="13" t="s">
        <v>375</v>
      </c>
      <c r="B198" s="20">
        <v>3235</v>
      </c>
      <c r="C198" s="20">
        <v>2086</v>
      </c>
      <c r="D198" s="21">
        <v>64.5</v>
      </c>
      <c r="E198" s="20">
        <v>2557</v>
      </c>
      <c r="F198" s="21">
        <v>79</v>
      </c>
      <c r="G198" s="20">
        <v>1873</v>
      </c>
      <c r="H198" s="21">
        <v>57.9</v>
      </c>
      <c r="I198" s="21">
        <v>3.8</v>
      </c>
      <c r="J198" s="21">
        <v>5.1</v>
      </c>
      <c r="K198" s="21">
        <v>4.5</v>
      </c>
    </row>
    <row r="199" spans="1:11" ht="11.25">
      <c r="A199" s="13" t="s">
        <v>376</v>
      </c>
      <c r="B199" s="20">
        <v>2791</v>
      </c>
      <c r="C199" s="20">
        <v>1780</v>
      </c>
      <c r="D199" s="21">
        <v>63.8</v>
      </c>
      <c r="E199" s="20">
        <v>2210</v>
      </c>
      <c r="F199" s="21">
        <v>79.2</v>
      </c>
      <c r="G199" s="20">
        <v>1578</v>
      </c>
      <c r="H199" s="21">
        <v>56.5</v>
      </c>
      <c r="I199" s="21">
        <v>5.8</v>
      </c>
      <c r="J199" s="21">
        <v>7.9</v>
      </c>
      <c r="K199" s="21">
        <v>7</v>
      </c>
    </row>
    <row r="200" spans="1:11" ht="11.25">
      <c r="A200" s="370" t="s">
        <v>377</v>
      </c>
      <c r="B200" s="370">
        <v>4304</v>
      </c>
      <c r="C200" s="370">
        <v>2693</v>
      </c>
      <c r="D200" s="371">
        <v>62.6</v>
      </c>
      <c r="E200" s="370">
        <v>3292</v>
      </c>
      <c r="F200" s="371">
        <v>76.5</v>
      </c>
      <c r="G200" s="370">
        <v>2453</v>
      </c>
      <c r="H200" s="371">
        <v>57</v>
      </c>
      <c r="I200" s="371">
        <v>3.9</v>
      </c>
      <c r="J200" s="371">
        <v>4.9</v>
      </c>
      <c r="K200" s="371">
        <v>4.5</v>
      </c>
    </row>
    <row r="201" spans="1:11" s="15" customFormat="1" ht="11.25">
      <c r="A201" s="13" t="s">
        <v>161</v>
      </c>
      <c r="B201" s="13">
        <v>10330</v>
      </c>
      <c r="C201" s="13">
        <v>6559</v>
      </c>
      <c r="D201" s="16">
        <v>63.5</v>
      </c>
      <c r="E201" s="13">
        <v>8059</v>
      </c>
      <c r="F201" s="16">
        <v>78</v>
      </c>
      <c r="G201" s="13">
        <v>5904</v>
      </c>
      <c r="H201" s="16">
        <v>57.2</v>
      </c>
      <c r="I201" s="16">
        <v>4.2</v>
      </c>
      <c r="J201" s="16">
        <v>5.5</v>
      </c>
      <c r="K201" s="16">
        <v>5</v>
      </c>
    </row>
    <row r="202" spans="2:11" ht="11.25">
      <c r="B202" s="20"/>
      <c r="C202" s="20"/>
      <c r="D202" s="21"/>
      <c r="E202" s="20"/>
      <c r="F202" s="21"/>
      <c r="G202" s="20"/>
      <c r="H202" s="21"/>
      <c r="I202" s="21"/>
      <c r="J202" s="21"/>
      <c r="K202" s="21"/>
    </row>
    <row r="203" spans="4:6" ht="11.25">
      <c r="D203" s="909" t="s">
        <v>378</v>
      </c>
      <c r="E203" s="909"/>
      <c r="F203" s="909"/>
    </row>
    <row r="205" spans="1:11" ht="11.25">
      <c r="A205" s="13" t="s">
        <v>379</v>
      </c>
      <c r="B205" s="13">
        <v>2842</v>
      </c>
      <c r="C205" s="13">
        <v>1672</v>
      </c>
      <c r="D205" s="16">
        <v>58.8</v>
      </c>
      <c r="E205" s="13">
        <v>2126</v>
      </c>
      <c r="F205" s="16">
        <v>74.8</v>
      </c>
      <c r="G205" s="13">
        <v>1576</v>
      </c>
      <c r="H205" s="16">
        <v>55.5</v>
      </c>
      <c r="I205" s="16">
        <v>2.3</v>
      </c>
      <c r="J205" s="16">
        <v>2.7</v>
      </c>
      <c r="K205" s="16">
        <v>2.5</v>
      </c>
    </row>
    <row r="206" spans="1:11" ht="11.25">
      <c r="A206" s="13" t="s">
        <v>380</v>
      </c>
      <c r="B206" s="13">
        <v>3591</v>
      </c>
      <c r="C206" s="13">
        <v>2197</v>
      </c>
      <c r="D206" s="16">
        <v>61.2</v>
      </c>
      <c r="E206" s="13">
        <v>2900</v>
      </c>
      <c r="F206" s="16">
        <v>80.8</v>
      </c>
      <c r="G206" s="13">
        <v>2033</v>
      </c>
      <c r="H206" s="16">
        <v>56.6</v>
      </c>
      <c r="I206" s="16">
        <v>4</v>
      </c>
      <c r="J206" s="16">
        <v>4.9</v>
      </c>
      <c r="K206" s="16">
        <v>4.5</v>
      </c>
    </row>
    <row r="207" spans="1:11" ht="11.25">
      <c r="A207" s="13" t="s">
        <v>381</v>
      </c>
      <c r="B207" s="13">
        <v>3961</v>
      </c>
      <c r="C207" s="13">
        <v>2246</v>
      </c>
      <c r="D207" s="16">
        <v>56.7</v>
      </c>
      <c r="E207" s="13">
        <v>2891</v>
      </c>
      <c r="F207" s="16">
        <v>73</v>
      </c>
      <c r="G207" s="13">
        <v>2084</v>
      </c>
      <c r="H207" s="16">
        <v>52.6</v>
      </c>
      <c r="I207" s="16">
        <v>3.5</v>
      </c>
      <c r="J207" s="16">
        <v>3.6</v>
      </c>
      <c r="K207" s="16">
        <v>3.6</v>
      </c>
    </row>
    <row r="208" spans="1:11" ht="11.25">
      <c r="A208" s="13" t="s">
        <v>382</v>
      </c>
      <c r="B208" s="13">
        <v>6793</v>
      </c>
      <c r="C208" s="13">
        <v>3587</v>
      </c>
      <c r="D208" s="16">
        <v>52.8</v>
      </c>
      <c r="E208" s="13">
        <v>4510</v>
      </c>
      <c r="F208" s="16">
        <v>66.4</v>
      </c>
      <c r="G208" s="13">
        <v>3363</v>
      </c>
      <c r="H208" s="16">
        <v>49.5</v>
      </c>
      <c r="I208" s="16">
        <v>3.1</v>
      </c>
      <c r="J208" s="16">
        <v>2.7</v>
      </c>
      <c r="K208" s="16">
        <v>2.9</v>
      </c>
    </row>
    <row r="209" spans="1:11" ht="11.25">
      <c r="A209" s="13" t="s">
        <v>383</v>
      </c>
      <c r="B209" s="13">
        <v>5390</v>
      </c>
      <c r="C209" s="13">
        <v>2926</v>
      </c>
      <c r="D209" s="16">
        <v>54.3</v>
      </c>
      <c r="E209" s="13">
        <v>3744</v>
      </c>
      <c r="F209" s="16">
        <v>69.5</v>
      </c>
      <c r="G209" s="13">
        <v>2728</v>
      </c>
      <c r="H209" s="16">
        <v>50.6</v>
      </c>
      <c r="I209" s="16">
        <v>3.3</v>
      </c>
      <c r="J209" s="16">
        <v>2.8</v>
      </c>
      <c r="K209" s="16">
        <v>3</v>
      </c>
    </row>
    <row r="210" spans="1:11" ht="11.25">
      <c r="A210" s="13" t="s">
        <v>384</v>
      </c>
      <c r="B210" s="13">
        <v>11406</v>
      </c>
      <c r="C210" s="13">
        <v>5603</v>
      </c>
      <c r="D210" s="16">
        <v>49.1</v>
      </c>
      <c r="E210" s="13">
        <v>7121</v>
      </c>
      <c r="F210" s="16">
        <v>62.4</v>
      </c>
      <c r="G210" s="13">
        <v>5203</v>
      </c>
      <c r="H210" s="16">
        <v>45.6</v>
      </c>
      <c r="I210" s="16">
        <v>4.1</v>
      </c>
      <c r="J210" s="16">
        <v>2.9</v>
      </c>
      <c r="K210" s="16">
        <v>3.4</v>
      </c>
    </row>
    <row r="211" spans="1:11" ht="11.25">
      <c r="A211" s="13" t="s">
        <v>385</v>
      </c>
      <c r="B211" s="13">
        <v>2457</v>
      </c>
      <c r="C211" s="13">
        <v>1445</v>
      </c>
      <c r="D211" s="16">
        <v>58.8</v>
      </c>
      <c r="E211" s="13">
        <v>1871</v>
      </c>
      <c r="F211" s="16">
        <v>76.1</v>
      </c>
      <c r="G211" s="13">
        <v>1380</v>
      </c>
      <c r="H211" s="16">
        <v>56.2</v>
      </c>
      <c r="I211" s="16">
        <v>2.6</v>
      </c>
      <c r="J211" s="16">
        <v>2.9</v>
      </c>
      <c r="K211" s="16">
        <v>2.8</v>
      </c>
    </row>
    <row r="212" spans="1:11" ht="11.25">
      <c r="A212" s="370" t="s">
        <v>386</v>
      </c>
      <c r="B212" s="370">
        <v>2760</v>
      </c>
      <c r="C212" s="370">
        <v>1538</v>
      </c>
      <c r="D212" s="371">
        <v>55.7</v>
      </c>
      <c r="E212" s="370">
        <v>2016</v>
      </c>
      <c r="F212" s="371">
        <v>73</v>
      </c>
      <c r="G212" s="370">
        <v>1472</v>
      </c>
      <c r="H212" s="371">
        <v>53.3</v>
      </c>
      <c r="I212" s="371">
        <v>2</v>
      </c>
      <c r="J212" s="371">
        <v>2</v>
      </c>
      <c r="K212" s="371">
        <v>2</v>
      </c>
    </row>
    <row r="213" spans="1:11" s="15" customFormat="1" ht="11.25">
      <c r="A213" s="13" t="s">
        <v>161</v>
      </c>
      <c r="B213" s="13">
        <v>39200</v>
      </c>
      <c r="C213" s="13">
        <v>21214</v>
      </c>
      <c r="D213" s="16">
        <v>54.1</v>
      </c>
      <c r="E213" s="13">
        <v>27179</v>
      </c>
      <c r="F213" s="16">
        <v>69.3</v>
      </c>
      <c r="G213" s="13">
        <v>19839</v>
      </c>
      <c r="H213" s="16">
        <v>50.6</v>
      </c>
      <c r="I213" s="16">
        <v>3.2</v>
      </c>
      <c r="J213" s="16">
        <v>2.9</v>
      </c>
      <c r="K213" s="16">
        <v>3.1</v>
      </c>
    </row>
    <row r="215" spans="4:6" ht="11.25">
      <c r="D215" s="909" t="s">
        <v>387</v>
      </c>
      <c r="E215" s="909"/>
      <c r="F215" s="909"/>
    </row>
    <row r="217" spans="1:11" ht="11.25">
      <c r="A217" s="13" t="s">
        <v>388</v>
      </c>
      <c r="B217" s="13">
        <v>4073</v>
      </c>
      <c r="C217" s="13">
        <v>2527</v>
      </c>
      <c r="D217" s="16">
        <v>62</v>
      </c>
      <c r="E217" s="13">
        <v>3402</v>
      </c>
      <c r="F217" s="16">
        <v>83.5</v>
      </c>
      <c r="G217" s="13">
        <v>2381</v>
      </c>
      <c r="H217" s="16">
        <v>58.5</v>
      </c>
      <c r="I217" s="16">
        <v>3.7</v>
      </c>
      <c r="J217" s="16">
        <v>4.4</v>
      </c>
      <c r="K217" s="16">
        <v>4.1</v>
      </c>
    </row>
    <row r="218" spans="1:11" ht="11.25">
      <c r="A218" s="13" t="s">
        <v>389</v>
      </c>
      <c r="B218" s="13">
        <v>2342</v>
      </c>
      <c r="C218" s="13">
        <v>1423</v>
      </c>
      <c r="D218" s="16">
        <v>60.8</v>
      </c>
      <c r="E218" s="13">
        <v>1865</v>
      </c>
      <c r="F218" s="16">
        <v>79.6</v>
      </c>
      <c r="G218" s="13">
        <v>1290</v>
      </c>
      <c r="H218" s="16">
        <v>55.1</v>
      </c>
      <c r="I218" s="16">
        <v>4.7</v>
      </c>
      <c r="J218" s="16">
        <v>5.6</v>
      </c>
      <c r="K218" s="16">
        <v>5.2</v>
      </c>
    </row>
    <row r="219" spans="1:11" ht="11.25">
      <c r="A219" s="13" t="s">
        <v>390</v>
      </c>
      <c r="B219" s="13">
        <v>2405</v>
      </c>
      <c r="C219" s="13">
        <v>1537</v>
      </c>
      <c r="D219" s="16">
        <v>63.9</v>
      </c>
      <c r="E219" s="13">
        <v>2013</v>
      </c>
      <c r="F219" s="16">
        <v>83.7</v>
      </c>
      <c r="G219" s="13">
        <v>1426</v>
      </c>
      <c r="H219" s="16">
        <v>59.3</v>
      </c>
      <c r="I219" s="16">
        <v>3.6</v>
      </c>
      <c r="J219" s="16">
        <v>4.8</v>
      </c>
      <c r="K219" s="16">
        <v>4.3</v>
      </c>
    </row>
    <row r="220" spans="1:11" ht="11.25">
      <c r="A220" s="370" t="s">
        <v>391</v>
      </c>
      <c r="B220" s="370">
        <v>5387</v>
      </c>
      <c r="C220" s="370">
        <v>3181</v>
      </c>
      <c r="D220" s="371">
        <v>59</v>
      </c>
      <c r="E220" s="370">
        <v>4246</v>
      </c>
      <c r="F220" s="371">
        <v>78.8</v>
      </c>
      <c r="G220" s="370">
        <v>3010</v>
      </c>
      <c r="H220" s="371">
        <v>55.9</v>
      </c>
      <c r="I220" s="371">
        <v>3.5</v>
      </c>
      <c r="J220" s="371">
        <v>3.8</v>
      </c>
      <c r="K220" s="371">
        <v>3.7</v>
      </c>
    </row>
    <row r="221" spans="1:11" s="15" customFormat="1" ht="11.25">
      <c r="A221" s="13" t="s">
        <v>161</v>
      </c>
      <c r="B221" s="13">
        <v>14207</v>
      </c>
      <c r="C221" s="13">
        <v>8668</v>
      </c>
      <c r="D221" s="16">
        <v>61</v>
      </c>
      <c r="E221" s="13">
        <v>11526</v>
      </c>
      <c r="F221" s="16">
        <v>81.1</v>
      </c>
      <c r="G221" s="13">
        <v>8107</v>
      </c>
      <c r="H221" s="16">
        <v>57.1</v>
      </c>
      <c r="I221" s="16">
        <v>3.7</v>
      </c>
      <c r="J221" s="16">
        <v>4.3</v>
      </c>
      <c r="K221" s="16">
        <v>4.1</v>
      </c>
    </row>
    <row r="224" spans="1:11" s="580" customFormat="1" ht="25.5" customHeight="1">
      <c r="A224" s="887" t="s">
        <v>440</v>
      </c>
      <c r="B224" s="887"/>
      <c r="C224" s="887"/>
      <c r="D224" s="887"/>
      <c r="E224" s="887"/>
      <c r="F224" s="887"/>
      <c r="G224" s="887"/>
      <c r="H224" s="887"/>
      <c r="I224" s="887"/>
      <c r="J224" s="887"/>
      <c r="K224" s="887"/>
    </row>
    <row r="226" spans="2:11" ht="15" customHeight="1">
      <c r="B226" s="362"/>
      <c r="C226" s="917" t="s">
        <v>423</v>
      </c>
      <c r="D226" s="357"/>
      <c r="E226" s="888" t="s">
        <v>424</v>
      </c>
      <c r="F226" s="357"/>
      <c r="G226" s="891" t="s">
        <v>425</v>
      </c>
      <c r="H226" s="920" t="s">
        <v>426</v>
      </c>
      <c r="I226" s="897" t="s">
        <v>427</v>
      </c>
      <c r="J226" s="898"/>
      <c r="K226" s="899"/>
    </row>
    <row r="227" spans="2:11" ht="11.25">
      <c r="B227" s="363" t="s">
        <v>428</v>
      </c>
      <c r="C227" s="918"/>
      <c r="D227" s="358" t="s">
        <v>429</v>
      </c>
      <c r="E227" s="889"/>
      <c r="F227" s="358" t="s">
        <v>430</v>
      </c>
      <c r="G227" s="892"/>
      <c r="H227" s="921"/>
      <c r="I227" s="900"/>
      <c r="J227" s="901"/>
      <c r="K227" s="902"/>
    </row>
    <row r="228" spans="2:11" ht="11.25">
      <c r="B228" s="363" t="s">
        <v>431</v>
      </c>
      <c r="C228" s="918"/>
      <c r="D228" s="358" t="s">
        <v>432</v>
      </c>
      <c r="E228" s="889"/>
      <c r="F228" s="358" t="s">
        <v>432</v>
      </c>
      <c r="G228" s="892"/>
      <c r="H228" s="921"/>
      <c r="I228" s="905" t="s">
        <v>162</v>
      </c>
      <c r="J228" s="905" t="s">
        <v>163</v>
      </c>
      <c r="K228" s="907" t="s">
        <v>161</v>
      </c>
    </row>
    <row r="229" spans="2:11" ht="11.25">
      <c r="B229" s="364"/>
      <c r="C229" s="919"/>
      <c r="D229" s="359"/>
      <c r="E229" s="890"/>
      <c r="F229" s="359"/>
      <c r="G229" s="893"/>
      <c r="H229" s="922"/>
      <c r="I229" s="906"/>
      <c r="J229" s="906"/>
      <c r="K229" s="908"/>
    </row>
    <row r="230" spans="2:11" ht="11.25">
      <c r="B230" s="7"/>
      <c r="C230" s="8"/>
      <c r="D230" s="9"/>
      <c r="E230" s="8"/>
      <c r="F230" s="9"/>
      <c r="G230" s="10"/>
      <c r="H230" s="11"/>
      <c r="I230" s="12"/>
      <c r="J230" s="12"/>
      <c r="K230" s="12"/>
    </row>
    <row r="231" spans="4:6" ht="11.25">
      <c r="D231" s="909" t="s">
        <v>392</v>
      </c>
      <c r="E231" s="909"/>
      <c r="F231" s="909"/>
    </row>
    <row r="233" spans="1:11" ht="11.25">
      <c r="A233" s="13" t="s">
        <v>441</v>
      </c>
      <c r="B233" s="13">
        <v>4903</v>
      </c>
      <c r="C233" s="13">
        <v>3101</v>
      </c>
      <c r="D233" s="16">
        <v>63.2</v>
      </c>
      <c r="E233" s="13">
        <v>3806</v>
      </c>
      <c r="F233" s="16">
        <v>77.6</v>
      </c>
      <c r="G233" s="13">
        <v>2882</v>
      </c>
      <c r="H233" s="16">
        <v>58.8</v>
      </c>
      <c r="I233" s="16">
        <v>4.2</v>
      </c>
      <c r="J233" s="16">
        <v>5.7</v>
      </c>
      <c r="K233" s="16">
        <v>5</v>
      </c>
    </row>
    <row r="234" spans="1:11" ht="11.25">
      <c r="A234" s="13" t="s">
        <v>394</v>
      </c>
      <c r="B234" s="13">
        <v>8053</v>
      </c>
      <c r="C234" s="13">
        <v>4368</v>
      </c>
      <c r="D234" s="16">
        <v>54.2</v>
      </c>
      <c r="E234" s="13">
        <v>5620</v>
      </c>
      <c r="F234" s="16">
        <v>69.8</v>
      </c>
      <c r="G234" s="13">
        <v>4114</v>
      </c>
      <c r="H234" s="16">
        <v>51.1</v>
      </c>
      <c r="I234" s="16">
        <v>5</v>
      </c>
      <c r="J234" s="16">
        <v>4.6</v>
      </c>
      <c r="K234" s="16">
        <v>4.8</v>
      </c>
    </row>
    <row r="235" spans="1:11" ht="11.25">
      <c r="A235" s="20" t="s">
        <v>395</v>
      </c>
      <c r="B235" s="20">
        <v>12067</v>
      </c>
      <c r="C235" s="20">
        <v>6685</v>
      </c>
      <c r="D235" s="21">
        <v>55.4</v>
      </c>
      <c r="E235" s="20">
        <v>8445</v>
      </c>
      <c r="F235" s="21">
        <v>70</v>
      </c>
      <c r="G235" s="20">
        <v>6218</v>
      </c>
      <c r="H235" s="21">
        <v>51.5</v>
      </c>
      <c r="I235" s="21">
        <v>5.2</v>
      </c>
      <c r="J235" s="21">
        <v>5</v>
      </c>
      <c r="K235" s="21">
        <v>5.1</v>
      </c>
    </row>
    <row r="236" spans="1:11" ht="11.25">
      <c r="A236" s="20" t="s">
        <v>396</v>
      </c>
      <c r="B236" s="20">
        <v>1384</v>
      </c>
      <c r="C236" s="20">
        <v>809</v>
      </c>
      <c r="D236" s="21">
        <v>58.5</v>
      </c>
      <c r="E236" s="20">
        <v>1167</v>
      </c>
      <c r="F236" s="21">
        <v>84.3</v>
      </c>
      <c r="G236" s="20">
        <v>739</v>
      </c>
      <c r="H236" s="21">
        <v>53.4</v>
      </c>
      <c r="I236" s="21">
        <v>6.1</v>
      </c>
      <c r="J236" s="21">
        <v>7.3</v>
      </c>
      <c r="K236" s="21">
        <v>6.7</v>
      </c>
    </row>
    <row r="237" spans="1:11" ht="11.25">
      <c r="A237" s="370" t="s">
        <v>397</v>
      </c>
      <c r="B237" s="370">
        <v>6788</v>
      </c>
      <c r="C237" s="370">
        <v>3875</v>
      </c>
      <c r="D237" s="371">
        <v>57.1</v>
      </c>
      <c r="E237" s="370">
        <v>4979</v>
      </c>
      <c r="F237" s="371">
        <v>73.4</v>
      </c>
      <c r="G237" s="370">
        <v>3595</v>
      </c>
      <c r="H237" s="371">
        <v>53</v>
      </c>
      <c r="I237" s="371">
        <v>5.4</v>
      </c>
      <c r="J237" s="371">
        <v>5.6</v>
      </c>
      <c r="K237" s="371">
        <v>5.5</v>
      </c>
    </row>
    <row r="238" spans="1:11" s="15" customFormat="1" ht="11.25">
      <c r="A238" s="13" t="s">
        <v>161</v>
      </c>
      <c r="B238" s="13">
        <v>33195</v>
      </c>
      <c r="C238" s="13">
        <v>18838</v>
      </c>
      <c r="D238" s="16">
        <v>56.7</v>
      </c>
      <c r="E238" s="13">
        <v>24017</v>
      </c>
      <c r="F238" s="16">
        <v>72.4</v>
      </c>
      <c r="G238" s="13">
        <v>17548</v>
      </c>
      <c r="H238" s="16">
        <v>52.9</v>
      </c>
      <c r="I238" s="16">
        <v>5.1</v>
      </c>
      <c r="J238" s="16">
        <v>5.2</v>
      </c>
      <c r="K238" s="16">
        <v>5.1</v>
      </c>
    </row>
    <row r="240" spans="3:7" ht="11.25">
      <c r="C240" s="909" t="s">
        <v>398</v>
      </c>
      <c r="D240" s="909"/>
      <c r="E240" s="909"/>
      <c r="F240" s="909"/>
      <c r="G240" s="909"/>
    </row>
    <row r="242" spans="1:11" ht="11.25">
      <c r="A242" s="13" t="s">
        <v>399</v>
      </c>
      <c r="B242" s="13">
        <v>1890</v>
      </c>
      <c r="C242" s="13">
        <v>1062</v>
      </c>
      <c r="D242" s="16">
        <v>56.2</v>
      </c>
      <c r="E242" s="13">
        <v>1387</v>
      </c>
      <c r="F242" s="16">
        <v>73.4</v>
      </c>
      <c r="G242" s="13">
        <v>1006</v>
      </c>
      <c r="H242" s="16">
        <v>53.2</v>
      </c>
      <c r="I242" s="16">
        <v>4.3</v>
      </c>
      <c r="J242" s="16">
        <v>4.5</v>
      </c>
      <c r="K242" s="16">
        <v>4.4</v>
      </c>
    </row>
    <row r="243" spans="1:11" ht="11.25">
      <c r="A243" s="13" t="s">
        <v>400</v>
      </c>
      <c r="B243" s="13">
        <v>1342</v>
      </c>
      <c r="C243" s="13">
        <v>804</v>
      </c>
      <c r="D243" s="16">
        <v>59.9</v>
      </c>
      <c r="E243" s="13">
        <v>1046</v>
      </c>
      <c r="F243" s="16">
        <v>77.9</v>
      </c>
      <c r="G243" s="13">
        <v>744</v>
      </c>
      <c r="H243" s="16">
        <v>55.4</v>
      </c>
      <c r="I243" s="16">
        <v>3.6</v>
      </c>
      <c r="J243" s="16">
        <v>4.3</v>
      </c>
      <c r="K243" s="16">
        <v>4</v>
      </c>
    </row>
    <row r="244" spans="1:11" ht="11.25">
      <c r="A244" s="13" t="s">
        <v>401</v>
      </c>
      <c r="B244" s="13">
        <v>15755</v>
      </c>
      <c r="C244" s="13">
        <v>8107</v>
      </c>
      <c r="D244" s="16">
        <v>51.5</v>
      </c>
      <c r="E244" s="13">
        <v>10430</v>
      </c>
      <c r="F244" s="16">
        <v>66.2</v>
      </c>
      <c r="G244" s="13">
        <v>7680</v>
      </c>
      <c r="H244" s="16">
        <v>48.7</v>
      </c>
      <c r="I244" s="16">
        <v>6.1</v>
      </c>
      <c r="J244" s="16">
        <v>4.7</v>
      </c>
      <c r="K244" s="16">
        <v>5.3</v>
      </c>
    </row>
    <row r="245" spans="1:11" ht="11.25">
      <c r="A245" s="13" t="s">
        <v>402</v>
      </c>
      <c r="B245" s="13">
        <v>28783</v>
      </c>
      <c r="C245" s="13">
        <v>14727</v>
      </c>
      <c r="D245" s="16">
        <v>51.2</v>
      </c>
      <c r="E245" s="13">
        <v>18740</v>
      </c>
      <c r="F245" s="16">
        <v>65.1</v>
      </c>
      <c r="G245" s="13">
        <v>13813</v>
      </c>
      <c r="H245" s="16">
        <v>48</v>
      </c>
      <c r="I245" s="16">
        <v>7.6</v>
      </c>
      <c r="J245" s="16">
        <v>6.1</v>
      </c>
      <c r="K245" s="16">
        <v>6.7</v>
      </c>
    </row>
    <row r="246" spans="1:11" ht="11.25">
      <c r="A246" s="13" t="s">
        <v>403</v>
      </c>
      <c r="B246" s="13">
        <v>12639</v>
      </c>
      <c r="C246" s="13">
        <v>6379</v>
      </c>
      <c r="D246" s="16">
        <v>50.5</v>
      </c>
      <c r="E246" s="13">
        <v>8403</v>
      </c>
      <c r="F246" s="16">
        <v>66.5</v>
      </c>
      <c r="G246" s="13">
        <v>6044</v>
      </c>
      <c r="H246" s="16">
        <v>47.8</v>
      </c>
      <c r="I246" s="16">
        <v>5.2</v>
      </c>
      <c r="J246" s="16">
        <v>4.2</v>
      </c>
      <c r="K246" s="16">
        <v>4.6</v>
      </c>
    </row>
    <row r="247" spans="1:11" ht="11.25">
      <c r="A247" s="370" t="s">
        <v>404</v>
      </c>
      <c r="B247" s="370">
        <v>6618</v>
      </c>
      <c r="C247" s="370">
        <v>3639</v>
      </c>
      <c r="D247" s="371">
        <v>55</v>
      </c>
      <c r="E247" s="370">
        <v>4572</v>
      </c>
      <c r="F247" s="371">
        <v>69.1</v>
      </c>
      <c r="G247" s="370">
        <v>3429</v>
      </c>
      <c r="H247" s="371">
        <v>51.8</v>
      </c>
      <c r="I247" s="371">
        <v>5.4</v>
      </c>
      <c r="J247" s="371">
        <v>5.2</v>
      </c>
      <c r="K247" s="371">
        <v>5.3</v>
      </c>
    </row>
    <row r="248" spans="1:11" s="15" customFormat="1" ht="11.25">
      <c r="A248" s="13" t="s">
        <v>161</v>
      </c>
      <c r="B248" s="13">
        <v>67027</v>
      </c>
      <c r="C248" s="13">
        <v>34718</v>
      </c>
      <c r="D248" s="16">
        <v>51.8</v>
      </c>
      <c r="E248" s="13">
        <v>44578</v>
      </c>
      <c r="F248" s="16">
        <v>66.5</v>
      </c>
      <c r="G248" s="13">
        <v>32716</v>
      </c>
      <c r="H248" s="16">
        <v>48.8</v>
      </c>
      <c r="I248" s="16">
        <v>6.2</v>
      </c>
      <c r="J248" s="16">
        <v>5.1</v>
      </c>
      <c r="K248" s="16">
        <v>5.6</v>
      </c>
    </row>
    <row r="250" spans="4:6" ht="11.25">
      <c r="D250" s="909" t="s">
        <v>405</v>
      </c>
      <c r="E250" s="909"/>
      <c r="F250" s="909"/>
    </row>
    <row r="252" spans="1:11" ht="11.25">
      <c r="A252" s="13" t="s">
        <v>406</v>
      </c>
      <c r="B252" s="13">
        <v>10759</v>
      </c>
      <c r="C252" s="13">
        <v>6307</v>
      </c>
      <c r="D252" s="16">
        <v>58.6</v>
      </c>
      <c r="E252" s="13">
        <v>8025</v>
      </c>
      <c r="F252" s="16">
        <v>74.6</v>
      </c>
      <c r="G252" s="13">
        <v>5718</v>
      </c>
      <c r="H252" s="16">
        <v>53.1</v>
      </c>
      <c r="I252" s="16">
        <v>13.9</v>
      </c>
      <c r="J252" s="16">
        <v>15.7</v>
      </c>
      <c r="K252" s="16">
        <v>14.9</v>
      </c>
    </row>
    <row r="253" ht="11.25">
      <c r="A253" s="13"/>
    </row>
    <row r="255" spans="2:14" s="13" customFormat="1" ht="11.25">
      <c r="B255" s="22" t="s">
        <v>442</v>
      </c>
      <c r="C255" s="22" t="s">
        <v>442</v>
      </c>
      <c r="D255" s="22" t="s">
        <v>442</v>
      </c>
      <c r="E255" s="22" t="s">
        <v>442</v>
      </c>
      <c r="F255" s="22" t="s">
        <v>442</v>
      </c>
      <c r="G255" s="22" t="s">
        <v>442</v>
      </c>
      <c r="H255" s="22" t="s">
        <v>442</v>
      </c>
      <c r="I255" s="22" t="s">
        <v>442</v>
      </c>
      <c r="J255" s="22" t="s">
        <v>442</v>
      </c>
      <c r="K255" s="22" t="s">
        <v>409</v>
      </c>
      <c r="L255" s="22"/>
      <c r="M255" s="22"/>
      <c r="N255" s="22"/>
    </row>
    <row r="256" spans="1:14" s="13" customFormat="1" ht="11.25">
      <c r="A256" s="18" t="s">
        <v>23</v>
      </c>
      <c r="B256" s="18">
        <v>516870</v>
      </c>
      <c r="C256" s="18">
        <v>299510</v>
      </c>
      <c r="D256" s="375">
        <v>57.9</v>
      </c>
      <c r="E256" s="18">
        <v>383205</v>
      </c>
      <c r="F256" s="18">
        <v>74.1</v>
      </c>
      <c r="G256" s="18">
        <v>279204</v>
      </c>
      <c r="H256" s="375">
        <v>54</v>
      </c>
      <c r="I256" s="375">
        <v>3.8</v>
      </c>
      <c r="J256" s="375">
        <v>3.9</v>
      </c>
      <c r="K256" s="375">
        <v>3.8</v>
      </c>
      <c r="L256" s="18"/>
      <c r="M256" s="18"/>
      <c r="N256" s="18"/>
    </row>
    <row r="257" spans="2:11" s="15" customFormat="1" ht="11.25">
      <c r="B257" s="18"/>
      <c r="C257" s="18"/>
      <c r="D257" s="19"/>
      <c r="E257" s="18"/>
      <c r="F257" s="19"/>
      <c r="G257" s="18"/>
      <c r="H257" s="19"/>
      <c r="I257" s="19"/>
      <c r="J257" s="19"/>
      <c r="K257" s="19"/>
    </row>
    <row r="258" spans="1:11" s="5" customFormat="1" ht="15.75" customHeight="1">
      <c r="A258" s="864" t="s">
        <v>511</v>
      </c>
      <c r="B258" s="864"/>
      <c r="C258" s="864"/>
      <c r="D258" s="864"/>
      <c r="E258" s="864"/>
      <c r="F258" s="864"/>
      <c r="G258" s="864"/>
      <c r="H258" s="864"/>
      <c r="I258" s="864"/>
      <c r="J258" s="864"/>
      <c r="K258" s="864"/>
    </row>
    <row r="259" ht="11.25">
      <c r="D259" s="4"/>
    </row>
  </sheetData>
  <sheetProtection/>
  <mergeCells count="98">
    <mergeCell ref="J228:J229"/>
    <mergeCell ref="K228:K229"/>
    <mergeCell ref="A258:K258"/>
    <mergeCell ref="D231:F231"/>
    <mergeCell ref="D250:F250"/>
    <mergeCell ref="C240:G240"/>
    <mergeCell ref="D196:F196"/>
    <mergeCell ref="D203:F203"/>
    <mergeCell ref="D215:F215"/>
    <mergeCell ref="A224:K224"/>
    <mergeCell ref="C226:C229"/>
    <mergeCell ref="E226:E229"/>
    <mergeCell ref="G226:G229"/>
    <mergeCell ref="H226:H229"/>
    <mergeCell ref="I226:K227"/>
    <mergeCell ref="I228:I229"/>
    <mergeCell ref="C191:C194"/>
    <mergeCell ref="E191:E194"/>
    <mergeCell ref="G191:G194"/>
    <mergeCell ref="H191:H194"/>
    <mergeCell ref="I191:K192"/>
    <mergeCell ref="I193:I194"/>
    <mergeCell ref="J193:J194"/>
    <mergeCell ref="K193:K194"/>
    <mergeCell ref="J156:J157"/>
    <mergeCell ref="K156:K157"/>
    <mergeCell ref="D159:F159"/>
    <mergeCell ref="D167:F167"/>
    <mergeCell ref="D176:F176"/>
    <mergeCell ref="A189:K189"/>
    <mergeCell ref="D126:F126"/>
    <mergeCell ref="D134:F134"/>
    <mergeCell ref="D143:F143"/>
    <mergeCell ref="A152:K152"/>
    <mergeCell ref="C154:C157"/>
    <mergeCell ref="E154:E157"/>
    <mergeCell ref="G154:G157"/>
    <mergeCell ref="H154:H157"/>
    <mergeCell ref="I154:K155"/>
    <mergeCell ref="I156:I157"/>
    <mergeCell ref="C121:C124"/>
    <mergeCell ref="E121:E124"/>
    <mergeCell ref="G121:G124"/>
    <mergeCell ref="H121:H124"/>
    <mergeCell ref="I121:K122"/>
    <mergeCell ref="I123:I124"/>
    <mergeCell ref="J123:J124"/>
    <mergeCell ref="K123:K124"/>
    <mergeCell ref="J95:J96"/>
    <mergeCell ref="K95:K96"/>
    <mergeCell ref="D98:F98"/>
    <mergeCell ref="D104:F104"/>
    <mergeCell ref="D112:F112"/>
    <mergeCell ref="A119:K119"/>
    <mergeCell ref="D65:F65"/>
    <mergeCell ref="D75:F75"/>
    <mergeCell ref="D82:F82"/>
    <mergeCell ref="A91:K91"/>
    <mergeCell ref="C93:C96"/>
    <mergeCell ref="E93:E96"/>
    <mergeCell ref="G93:G96"/>
    <mergeCell ref="H93:H96"/>
    <mergeCell ref="I93:K94"/>
    <mergeCell ref="I95:I96"/>
    <mergeCell ref="A58:K58"/>
    <mergeCell ref="C60:C63"/>
    <mergeCell ref="E60:E63"/>
    <mergeCell ref="G60:G63"/>
    <mergeCell ref="H60:H63"/>
    <mergeCell ref="I60:K61"/>
    <mergeCell ref="I62:I63"/>
    <mergeCell ref="J62:J63"/>
    <mergeCell ref="K62:K63"/>
    <mergeCell ref="I33:I34"/>
    <mergeCell ref="J33:J34"/>
    <mergeCell ref="K33:K34"/>
    <mergeCell ref="D36:F36"/>
    <mergeCell ref="D44:F44"/>
    <mergeCell ref="D51:F51"/>
    <mergeCell ref="D8:F8"/>
    <mergeCell ref="D15:F15"/>
    <mergeCell ref="A26:K26"/>
    <mergeCell ref="A27:K27"/>
    <mergeCell ref="A29:K29"/>
    <mergeCell ref="C31:C34"/>
    <mergeCell ref="E31:E34"/>
    <mergeCell ref="G31:G34"/>
    <mergeCell ref="H31:H34"/>
    <mergeCell ref="I31:K32"/>
    <mergeCell ref="A1:K1"/>
    <mergeCell ref="C3:C6"/>
    <mergeCell ref="E3:E6"/>
    <mergeCell ref="G3:G6"/>
    <mergeCell ref="H3:H6"/>
    <mergeCell ref="I3:K4"/>
    <mergeCell ref="I5:I6"/>
    <mergeCell ref="J5:J6"/>
    <mergeCell ref="K5:K6"/>
  </mergeCells>
  <printOptions/>
  <pageMargins left="0.787401575" right="0.787401575" top="0.984251969" bottom="0.984251969" header="0.4921259845" footer="0.4921259845"/>
  <pageSetup horizontalDpi="600" verticalDpi="600" orientation="landscape" paperSize="9" scale="95"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dimension ref="A1:AG106"/>
  <sheetViews>
    <sheetView zoomScalePageLayoutView="0" workbookViewId="0" topLeftCell="A1">
      <selection activeCell="A1" sqref="A1:O1"/>
    </sheetView>
  </sheetViews>
  <sheetFormatPr defaultColWidth="10.5" defaultRowHeight="12.75"/>
  <cols>
    <col min="1" max="1" width="24.83203125" style="6" customWidth="1"/>
    <col min="2" max="3" width="10.5" style="6" customWidth="1"/>
    <col min="4" max="4" width="13.83203125" style="6" customWidth="1"/>
    <col min="5" max="7" width="10.5" style="6" customWidth="1"/>
    <col min="8" max="8" width="14.16015625" style="6" customWidth="1"/>
    <col min="9" max="9" width="11.16015625" style="6" customWidth="1"/>
    <col min="10" max="11" width="10.5" style="6" customWidth="1"/>
    <col min="12" max="12" width="11.83203125" style="6" customWidth="1"/>
    <col min="13" max="13" width="11.33203125" style="6" customWidth="1"/>
    <col min="14" max="14" width="14.5" style="6" bestFit="1" customWidth="1"/>
    <col min="15" max="15" width="10.5" style="6" customWidth="1"/>
    <col min="16" max="33" width="10.5" style="26" customWidth="1"/>
    <col min="34" max="16384" width="10.5" style="6" customWidth="1"/>
  </cols>
  <sheetData>
    <row r="1" spans="1:33" s="580" customFormat="1" ht="11.25">
      <c r="A1" s="821" t="s">
        <v>485</v>
      </c>
      <c r="B1" s="821"/>
      <c r="C1" s="821"/>
      <c r="D1" s="821"/>
      <c r="E1" s="821"/>
      <c r="F1" s="821"/>
      <c r="G1" s="821"/>
      <c r="H1" s="821"/>
      <c r="I1" s="821"/>
      <c r="J1" s="821"/>
      <c r="K1" s="821"/>
      <c r="L1" s="821"/>
      <c r="M1" s="821"/>
      <c r="N1" s="821"/>
      <c r="O1" s="821"/>
      <c r="P1" s="608"/>
      <c r="Q1" s="608"/>
      <c r="R1" s="608"/>
      <c r="S1" s="608"/>
      <c r="T1" s="608"/>
      <c r="U1" s="608"/>
      <c r="V1" s="608"/>
      <c r="W1" s="608"/>
      <c r="X1" s="608"/>
      <c r="Y1" s="608"/>
      <c r="Z1" s="608"/>
      <c r="AA1" s="608"/>
      <c r="AB1" s="608"/>
      <c r="AC1" s="608"/>
      <c r="AD1" s="608"/>
      <c r="AE1" s="608"/>
      <c r="AF1" s="608"/>
      <c r="AG1" s="608"/>
    </row>
    <row r="2" spans="1:15" ht="11.25">
      <c r="A2" s="14"/>
      <c r="B2" s="14"/>
      <c r="C2" s="14"/>
      <c r="D2" s="14"/>
      <c r="E2" s="14"/>
      <c r="F2" s="14"/>
      <c r="G2" s="14"/>
      <c r="H2" s="14"/>
      <c r="I2" s="14"/>
      <c r="J2" s="14"/>
      <c r="K2" s="14"/>
      <c r="L2" s="14"/>
      <c r="M2" s="14"/>
      <c r="N2" s="14"/>
      <c r="O2" s="14"/>
    </row>
    <row r="3" spans="1:15" ht="12.75" customHeight="1">
      <c r="A3" s="873" t="s">
        <v>231</v>
      </c>
      <c r="B3" s="873"/>
      <c r="C3" s="873"/>
      <c r="D3" s="873"/>
      <c r="E3" s="873"/>
      <c r="F3" s="873"/>
      <c r="G3" s="873"/>
      <c r="H3" s="873"/>
      <c r="I3" s="873"/>
      <c r="J3" s="873"/>
      <c r="K3" s="873"/>
      <c r="L3" s="873"/>
      <c r="M3" s="873"/>
      <c r="N3" s="873"/>
      <c r="O3" s="873"/>
    </row>
    <row r="4" spans="1:15" ht="11.25">
      <c r="A4" s="14"/>
      <c r="B4" s="14"/>
      <c r="C4" s="14"/>
      <c r="D4" s="14"/>
      <c r="E4" s="14"/>
      <c r="F4" s="14"/>
      <c r="G4" s="14"/>
      <c r="H4" s="14"/>
      <c r="I4" s="14"/>
      <c r="J4" s="14"/>
      <c r="K4" s="14"/>
      <c r="L4" s="14"/>
      <c r="M4" s="14"/>
      <c r="N4" s="14"/>
      <c r="O4" s="14"/>
    </row>
    <row r="5" spans="1:15" ht="15" customHeight="1">
      <c r="A5" s="581"/>
      <c r="B5" s="582"/>
      <c r="C5" s="582"/>
      <c r="D5" s="824" t="s">
        <v>443</v>
      </c>
      <c r="E5" s="399"/>
      <c r="F5" s="399"/>
      <c r="G5" s="399"/>
      <c r="H5" s="824" t="s">
        <v>444</v>
      </c>
      <c r="I5" s="824" t="s">
        <v>260</v>
      </c>
      <c r="J5" s="582"/>
      <c r="K5" s="582"/>
      <c r="L5" s="824" t="s">
        <v>263</v>
      </c>
      <c r="M5" s="582"/>
      <c r="N5" s="582"/>
      <c r="O5" s="583"/>
    </row>
    <row r="6" spans="1:15" ht="15" customHeight="1">
      <c r="A6" s="584"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4" t="s">
        <v>447</v>
      </c>
      <c r="B7" s="923"/>
      <c r="C7" s="585" t="s">
        <v>265</v>
      </c>
      <c r="D7" s="925"/>
      <c r="E7" s="924"/>
      <c r="F7" s="924"/>
      <c r="G7" s="924"/>
      <c r="H7" s="925"/>
      <c r="I7" s="925"/>
      <c r="J7" s="923" t="s">
        <v>261</v>
      </c>
      <c r="K7" s="923" t="s">
        <v>262</v>
      </c>
      <c r="L7" s="925"/>
      <c r="M7" s="923" t="s">
        <v>264</v>
      </c>
      <c r="N7" s="923" t="s">
        <v>17</v>
      </c>
      <c r="O7" s="923" t="s">
        <v>164</v>
      </c>
    </row>
    <row r="8" spans="1:15" ht="11.25">
      <c r="A8" s="609"/>
      <c r="B8" s="602"/>
      <c r="C8" s="602"/>
      <c r="D8" s="878"/>
      <c r="E8" s="601"/>
      <c r="F8" s="601"/>
      <c r="G8" s="601"/>
      <c r="H8" s="878"/>
      <c r="I8" s="878"/>
      <c r="J8" s="602"/>
      <c r="K8" s="602"/>
      <c r="L8" s="878"/>
      <c r="M8" s="602"/>
      <c r="N8" s="602"/>
      <c r="O8" s="603"/>
    </row>
    <row r="9" spans="1:15" ht="11.25">
      <c r="A9" s="243" t="s">
        <v>448</v>
      </c>
      <c r="B9" s="391">
        <v>40</v>
      </c>
      <c r="C9" s="391">
        <v>0</v>
      </c>
      <c r="D9" s="391">
        <v>0</v>
      </c>
      <c r="E9" s="391">
        <v>0</v>
      </c>
      <c r="F9" s="391">
        <v>0</v>
      </c>
      <c r="G9" s="391">
        <v>0</v>
      </c>
      <c r="H9" s="391">
        <v>4</v>
      </c>
      <c r="I9" s="391">
        <v>7</v>
      </c>
      <c r="J9" s="391">
        <v>0</v>
      </c>
      <c r="K9" s="391">
        <v>0</v>
      </c>
      <c r="L9" s="391">
        <v>10</v>
      </c>
      <c r="M9" s="391">
        <v>0</v>
      </c>
      <c r="N9" s="391">
        <v>61</v>
      </c>
      <c r="O9" s="591">
        <v>0.012525718791452943</v>
      </c>
    </row>
    <row r="10" spans="1:15" ht="11.25">
      <c r="A10" s="243" t="s">
        <v>449</v>
      </c>
      <c r="B10" s="391">
        <v>15063</v>
      </c>
      <c r="C10" s="391">
        <v>1036</v>
      </c>
      <c r="D10" s="391">
        <v>9203</v>
      </c>
      <c r="E10" s="391">
        <v>863</v>
      </c>
      <c r="F10" s="391">
        <v>167</v>
      </c>
      <c r="G10" s="391">
        <v>90</v>
      </c>
      <c r="H10" s="391">
        <v>202</v>
      </c>
      <c r="I10" s="391">
        <v>257</v>
      </c>
      <c r="J10" s="391">
        <v>109</v>
      </c>
      <c r="K10" s="391">
        <v>49</v>
      </c>
      <c r="L10" s="391">
        <v>65</v>
      </c>
      <c r="M10" s="391">
        <v>94</v>
      </c>
      <c r="N10" s="391">
        <v>27198</v>
      </c>
      <c r="O10" s="591">
        <v>5.584827863769461</v>
      </c>
    </row>
    <row r="11" spans="1:15" ht="11.25">
      <c r="A11" s="243" t="s">
        <v>450</v>
      </c>
      <c r="B11" s="391">
        <v>25259</v>
      </c>
      <c r="C11" s="391">
        <v>1864</v>
      </c>
      <c r="D11" s="391">
        <v>7274</v>
      </c>
      <c r="E11" s="391">
        <v>303</v>
      </c>
      <c r="F11" s="391">
        <v>14</v>
      </c>
      <c r="G11" s="391">
        <v>1</v>
      </c>
      <c r="H11" s="391">
        <v>345</v>
      </c>
      <c r="I11" s="391">
        <v>363</v>
      </c>
      <c r="J11" s="391">
        <v>93</v>
      </c>
      <c r="K11" s="391">
        <v>69</v>
      </c>
      <c r="L11" s="391">
        <v>64</v>
      </c>
      <c r="M11" s="391">
        <v>154</v>
      </c>
      <c r="N11" s="391">
        <v>35803</v>
      </c>
      <c r="O11" s="591">
        <v>7.351775571973602</v>
      </c>
    </row>
    <row r="12" spans="1:15" ht="11.25">
      <c r="A12" s="243" t="s">
        <v>451</v>
      </c>
      <c r="B12" s="391">
        <v>23072</v>
      </c>
      <c r="C12" s="391">
        <v>1421</v>
      </c>
      <c r="D12" s="391">
        <v>4830</v>
      </c>
      <c r="E12" s="391">
        <v>361</v>
      </c>
      <c r="F12" s="391">
        <v>26</v>
      </c>
      <c r="G12" s="391">
        <v>6</v>
      </c>
      <c r="H12" s="391">
        <v>404</v>
      </c>
      <c r="I12" s="391">
        <v>457</v>
      </c>
      <c r="J12" s="391">
        <v>171</v>
      </c>
      <c r="K12" s="391">
        <v>85</v>
      </c>
      <c r="L12" s="391">
        <v>84</v>
      </c>
      <c r="M12" s="391">
        <v>191</v>
      </c>
      <c r="N12" s="391">
        <v>31108</v>
      </c>
      <c r="O12" s="591">
        <v>6.387705904336363</v>
      </c>
    </row>
    <row r="13" spans="1:15" ht="11.25">
      <c r="A13" s="243" t="s">
        <v>452</v>
      </c>
      <c r="B13" s="391">
        <v>23309</v>
      </c>
      <c r="C13" s="391">
        <v>1464</v>
      </c>
      <c r="D13" s="391">
        <v>4716</v>
      </c>
      <c r="E13" s="391">
        <v>423</v>
      </c>
      <c r="F13" s="391">
        <v>19</v>
      </c>
      <c r="G13" s="391">
        <v>4</v>
      </c>
      <c r="H13" s="391">
        <v>510</v>
      </c>
      <c r="I13" s="391">
        <v>563</v>
      </c>
      <c r="J13" s="391">
        <v>1</v>
      </c>
      <c r="K13" s="391">
        <v>103</v>
      </c>
      <c r="L13" s="391">
        <v>67</v>
      </c>
      <c r="M13" s="391">
        <v>294</v>
      </c>
      <c r="N13" s="391">
        <v>31473</v>
      </c>
      <c r="O13" s="591">
        <v>6.462654877432762</v>
      </c>
    </row>
    <row r="14" spans="1:15" ht="11.25">
      <c r="A14" s="243" t="s">
        <v>453</v>
      </c>
      <c r="B14" s="391">
        <v>22665</v>
      </c>
      <c r="C14" s="391">
        <v>1455</v>
      </c>
      <c r="D14" s="391">
        <v>5937</v>
      </c>
      <c r="E14" s="391">
        <v>650</v>
      </c>
      <c r="F14" s="391">
        <v>16</v>
      </c>
      <c r="G14" s="391">
        <v>7</v>
      </c>
      <c r="H14" s="391">
        <v>531</v>
      </c>
      <c r="I14" s="391">
        <v>567</v>
      </c>
      <c r="J14" s="391">
        <v>30</v>
      </c>
      <c r="K14" s="391">
        <v>143</v>
      </c>
      <c r="L14" s="391">
        <v>66</v>
      </c>
      <c r="M14" s="391">
        <v>324</v>
      </c>
      <c r="N14" s="391">
        <v>32391</v>
      </c>
      <c r="O14" s="591">
        <v>6.651156678261512</v>
      </c>
    </row>
    <row r="15" spans="1:15" ht="11.25">
      <c r="A15" s="243" t="s">
        <v>454</v>
      </c>
      <c r="B15" s="391">
        <v>21924</v>
      </c>
      <c r="C15" s="391">
        <v>1400</v>
      </c>
      <c r="D15" s="391">
        <v>2890</v>
      </c>
      <c r="E15" s="391">
        <v>835</v>
      </c>
      <c r="F15" s="391">
        <v>15</v>
      </c>
      <c r="G15" s="391">
        <v>0</v>
      </c>
      <c r="H15" s="391">
        <v>601</v>
      </c>
      <c r="I15" s="391">
        <v>572</v>
      </c>
      <c r="J15" s="391">
        <v>11</v>
      </c>
      <c r="K15" s="391">
        <v>112</v>
      </c>
      <c r="L15" s="391">
        <v>65</v>
      </c>
      <c r="M15" s="391">
        <v>342</v>
      </c>
      <c r="N15" s="391">
        <v>28767</v>
      </c>
      <c r="O15" s="591">
        <v>5.907005778257816</v>
      </c>
    </row>
    <row r="16" spans="1:15" ht="11.25">
      <c r="A16" s="243" t="s">
        <v>455</v>
      </c>
      <c r="B16" s="391">
        <v>21494</v>
      </c>
      <c r="C16" s="391">
        <v>1289</v>
      </c>
      <c r="D16" s="391">
        <v>2634</v>
      </c>
      <c r="E16" s="391">
        <v>1143</v>
      </c>
      <c r="F16" s="391">
        <v>15</v>
      </c>
      <c r="G16" s="391">
        <v>1</v>
      </c>
      <c r="H16" s="391">
        <v>592</v>
      </c>
      <c r="I16" s="391">
        <v>585</v>
      </c>
      <c r="J16" s="391">
        <v>7</v>
      </c>
      <c r="K16" s="391">
        <v>92</v>
      </c>
      <c r="L16" s="391">
        <v>40</v>
      </c>
      <c r="M16" s="391">
        <v>462</v>
      </c>
      <c r="N16" s="391">
        <v>28354</v>
      </c>
      <c r="O16" s="591">
        <v>5.82220050185011</v>
      </c>
    </row>
    <row r="17" spans="1:15" ht="11.25">
      <c r="A17" s="243" t="s">
        <v>456</v>
      </c>
      <c r="B17" s="391">
        <v>21063</v>
      </c>
      <c r="C17" s="391">
        <v>1398</v>
      </c>
      <c r="D17" s="391">
        <v>1998</v>
      </c>
      <c r="E17" s="391">
        <v>1662</v>
      </c>
      <c r="F17" s="391">
        <v>7</v>
      </c>
      <c r="G17" s="391">
        <v>3</v>
      </c>
      <c r="H17" s="391">
        <v>673</v>
      </c>
      <c r="I17" s="391">
        <v>654</v>
      </c>
      <c r="J17" s="391">
        <v>12</v>
      </c>
      <c r="K17" s="391">
        <v>66</v>
      </c>
      <c r="L17" s="391">
        <v>39</v>
      </c>
      <c r="M17" s="391">
        <v>623</v>
      </c>
      <c r="N17" s="391">
        <v>28198</v>
      </c>
      <c r="O17" s="591">
        <v>5.790167516088362</v>
      </c>
    </row>
    <row r="18" spans="1:15" ht="11.25">
      <c r="A18" s="243" t="s">
        <v>457</v>
      </c>
      <c r="B18" s="391">
        <v>20349</v>
      </c>
      <c r="C18" s="391">
        <v>1394</v>
      </c>
      <c r="D18" s="391">
        <v>1577</v>
      </c>
      <c r="E18" s="391">
        <v>3182</v>
      </c>
      <c r="F18" s="391">
        <v>10</v>
      </c>
      <c r="G18" s="391">
        <v>0</v>
      </c>
      <c r="H18" s="391">
        <v>810</v>
      </c>
      <c r="I18" s="391">
        <v>730</v>
      </c>
      <c r="J18" s="391">
        <v>5</v>
      </c>
      <c r="K18" s="391">
        <v>64</v>
      </c>
      <c r="L18" s="391">
        <v>34</v>
      </c>
      <c r="M18" s="391">
        <v>4876</v>
      </c>
      <c r="N18" s="391">
        <v>33031</v>
      </c>
      <c r="O18" s="591">
        <v>6.7825740557456085</v>
      </c>
    </row>
    <row r="19" spans="1:15" ht="11.25">
      <c r="A19" s="243" t="s">
        <v>458</v>
      </c>
      <c r="B19" s="391">
        <v>20320</v>
      </c>
      <c r="C19" s="391">
        <v>1404</v>
      </c>
      <c r="D19" s="391">
        <v>1447</v>
      </c>
      <c r="E19" s="391">
        <v>6117</v>
      </c>
      <c r="F19" s="391">
        <v>6</v>
      </c>
      <c r="G19" s="391">
        <v>2</v>
      </c>
      <c r="H19" s="391">
        <v>1007</v>
      </c>
      <c r="I19" s="391">
        <v>976</v>
      </c>
      <c r="J19" s="391">
        <v>9</v>
      </c>
      <c r="K19" s="391">
        <v>56</v>
      </c>
      <c r="L19" s="391">
        <v>28</v>
      </c>
      <c r="M19" s="391">
        <v>386</v>
      </c>
      <c r="N19" s="391">
        <v>31758</v>
      </c>
      <c r="O19" s="591">
        <v>6.5211766783436484</v>
      </c>
    </row>
    <row r="20" spans="1:15" ht="11.25">
      <c r="A20" s="243" t="s">
        <v>459</v>
      </c>
      <c r="B20" s="391">
        <v>22006</v>
      </c>
      <c r="C20" s="391">
        <v>1229</v>
      </c>
      <c r="D20" s="391">
        <v>764</v>
      </c>
      <c r="E20" s="391">
        <v>8438</v>
      </c>
      <c r="F20" s="391">
        <v>4</v>
      </c>
      <c r="G20" s="391">
        <v>5</v>
      </c>
      <c r="H20" s="391">
        <v>1000</v>
      </c>
      <c r="I20" s="391">
        <v>1062</v>
      </c>
      <c r="J20" s="391">
        <v>6</v>
      </c>
      <c r="K20" s="391">
        <v>49</v>
      </c>
      <c r="L20" s="391">
        <v>21</v>
      </c>
      <c r="M20" s="391">
        <v>192</v>
      </c>
      <c r="N20" s="391">
        <v>34776</v>
      </c>
      <c r="O20" s="591">
        <v>7.1408917490420905</v>
      </c>
    </row>
    <row r="21" spans="1:15" ht="11.25">
      <c r="A21" s="592" t="s">
        <v>460</v>
      </c>
      <c r="B21" s="392">
        <v>87479</v>
      </c>
      <c r="C21" s="392">
        <v>7832</v>
      </c>
      <c r="D21" s="392">
        <v>3492</v>
      </c>
      <c r="E21" s="392">
        <v>40373</v>
      </c>
      <c r="F21" s="392">
        <v>21</v>
      </c>
      <c r="G21" s="392">
        <v>4</v>
      </c>
      <c r="H21" s="392">
        <v>2985</v>
      </c>
      <c r="I21" s="392">
        <v>1222</v>
      </c>
      <c r="J21" s="392">
        <v>17</v>
      </c>
      <c r="K21" s="392">
        <v>186</v>
      </c>
      <c r="L21" s="392">
        <v>78</v>
      </c>
      <c r="M21" s="392">
        <v>391</v>
      </c>
      <c r="N21" s="392">
        <v>144080</v>
      </c>
      <c r="O21" s="593">
        <v>29.58533710610721</v>
      </c>
    </row>
    <row r="22" spans="1:33" s="23" customFormat="1" ht="18.75" customHeight="1">
      <c r="A22" s="594" t="s">
        <v>161</v>
      </c>
      <c r="B22" s="396">
        <v>324043</v>
      </c>
      <c r="C22" s="396">
        <v>23186</v>
      </c>
      <c r="D22" s="396">
        <v>46762</v>
      </c>
      <c r="E22" s="396">
        <v>64350</v>
      </c>
      <c r="F22" s="396">
        <v>320</v>
      </c>
      <c r="G22" s="396">
        <v>123</v>
      </c>
      <c r="H22" s="396">
        <v>9664</v>
      </c>
      <c r="I22" s="396">
        <v>8015</v>
      </c>
      <c r="J22" s="396">
        <v>471</v>
      </c>
      <c r="K22" s="396">
        <v>1074</v>
      </c>
      <c r="L22" s="396">
        <v>661</v>
      </c>
      <c r="M22" s="396">
        <v>8329</v>
      </c>
      <c r="N22" s="396">
        <v>486998</v>
      </c>
      <c r="O22" s="595">
        <v>100</v>
      </c>
      <c r="P22" s="30"/>
      <c r="Q22" s="30"/>
      <c r="R22" s="30"/>
      <c r="S22" s="30"/>
      <c r="T22" s="30"/>
      <c r="U22" s="30"/>
      <c r="V22" s="30"/>
      <c r="W22" s="30"/>
      <c r="X22" s="30"/>
      <c r="Y22" s="30"/>
      <c r="Z22" s="30"/>
      <c r="AA22" s="30"/>
      <c r="AB22" s="30"/>
      <c r="AC22" s="30"/>
      <c r="AD22" s="30"/>
      <c r="AE22" s="30"/>
      <c r="AF22" s="30"/>
      <c r="AG22" s="30"/>
    </row>
    <row r="23" spans="1:33" s="24" customFormat="1" ht="31.5" customHeight="1">
      <c r="A23" s="596" t="s">
        <v>461</v>
      </c>
      <c r="B23" s="397">
        <v>698.2368558315818</v>
      </c>
      <c r="C23" s="397">
        <v>729.6475028034158</v>
      </c>
      <c r="D23" s="397">
        <v>411.2709464950173</v>
      </c>
      <c r="E23" s="397">
        <v>1006.4485780885781</v>
      </c>
      <c r="F23" s="397">
        <v>298.45</v>
      </c>
      <c r="G23" s="397">
        <v>204.3658536585366</v>
      </c>
      <c r="H23" s="397">
        <v>804.5631469979296</v>
      </c>
      <c r="I23" s="397">
        <v>727.0971528471529</v>
      </c>
      <c r="J23" s="397">
        <v>283.1422505307856</v>
      </c>
      <c r="K23" s="397">
        <v>622.5130353817505</v>
      </c>
      <c r="L23" s="397">
        <v>524.0752688172043</v>
      </c>
      <c r="M23" s="397">
        <v>771.0320566694681</v>
      </c>
      <c r="N23" s="397">
        <v>715.5455716037187</v>
      </c>
      <c r="O23" s="397" t="s">
        <v>52</v>
      </c>
      <c r="P23" s="31"/>
      <c r="Q23" s="31"/>
      <c r="R23" s="31"/>
      <c r="S23" s="31"/>
      <c r="T23" s="31"/>
      <c r="U23" s="31"/>
      <c r="V23" s="31"/>
      <c r="W23" s="31"/>
      <c r="X23" s="31"/>
      <c r="Y23" s="31"/>
      <c r="Z23" s="31"/>
      <c r="AA23" s="31"/>
      <c r="AB23" s="31"/>
      <c r="AC23" s="31"/>
      <c r="AD23" s="31"/>
      <c r="AE23" s="31"/>
      <c r="AF23" s="31"/>
      <c r="AG23" s="31"/>
    </row>
    <row r="24" spans="1:33" s="23" customFormat="1" ht="31.5" customHeight="1">
      <c r="A24" s="597" t="s">
        <v>462</v>
      </c>
      <c r="B24" s="403">
        <v>750</v>
      </c>
      <c r="C24" s="403">
        <v>850</v>
      </c>
      <c r="D24" s="403">
        <v>350</v>
      </c>
      <c r="E24" s="403">
        <v>1098</v>
      </c>
      <c r="F24" s="403">
        <v>50</v>
      </c>
      <c r="G24" s="403">
        <v>50</v>
      </c>
      <c r="H24" s="403">
        <v>950</v>
      </c>
      <c r="I24" s="403">
        <v>750</v>
      </c>
      <c r="J24" s="403">
        <v>250</v>
      </c>
      <c r="K24" s="403">
        <v>550</v>
      </c>
      <c r="L24" s="403">
        <v>450</v>
      </c>
      <c r="M24" s="403">
        <v>850</v>
      </c>
      <c r="N24" s="403">
        <v>850</v>
      </c>
      <c r="O24" s="598" t="s">
        <v>52</v>
      </c>
      <c r="P24" s="30"/>
      <c r="Q24" s="30"/>
      <c r="R24" s="30"/>
      <c r="S24" s="30"/>
      <c r="T24" s="30"/>
      <c r="U24" s="30"/>
      <c r="V24" s="30"/>
      <c r="W24" s="30"/>
      <c r="X24" s="30"/>
      <c r="Y24" s="30"/>
      <c r="Z24" s="30"/>
      <c r="AA24" s="30"/>
      <c r="AB24" s="30"/>
      <c r="AC24" s="30"/>
      <c r="AD24" s="30"/>
      <c r="AE24" s="30"/>
      <c r="AF24" s="30"/>
      <c r="AG24" s="30"/>
    </row>
    <row r="25" spans="1:19" ht="11.25">
      <c r="A25" s="820" t="s">
        <v>463</v>
      </c>
      <c r="B25" s="820"/>
      <c r="C25" s="820"/>
      <c r="D25" s="820"/>
      <c r="E25" s="820"/>
      <c r="F25" s="820"/>
      <c r="G25" s="820"/>
      <c r="H25" s="820"/>
      <c r="I25" s="820"/>
      <c r="J25" s="820"/>
      <c r="K25" s="820"/>
      <c r="L25" s="820"/>
      <c r="M25" s="820"/>
      <c r="N25" s="820"/>
      <c r="O25" s="820"/>
      <c r="P25" s="849"/>
      <c r="Q25" s="849"/>
      <c r="R25" s="849"/>
      <c r="S25" s="849"/>
    </row>
    <row r="26" spans="1:19" ht="11.25">
      <c r="A26" s="210"/>
      <c r="B26" s="210"/>
      <c r="C26" s="210"/>
      <c r="D26" s="210"/>
      <c r="E26" s="210"/>
      <c r="F26" s="210"/>
      <c r="G26" s="210"/>
      <c r="H26" s="210"/>
      <c r="I26" s="210"/>
      <c r="J26" s="210"/>
      <c r="K26" s="210"/>
      <c r="L26" s="210"/>
      <c r="M26" s="210"/>
      <c r="N26" s="210"/>
      <c r="O26" s="210"/>
      <c r="P26" s="353"/>
      <c r="Q26" s="353"/>
      <c r="R26" s="353"/>
      <c r="S26" s="353"/>
    </row>
    <row r="27" spans="1:15" ht="11.25">
      <c r="A27" s="821" t="s">
        <v>486</v>
      </c>
      <c r="B27" s="821"/>
      <c r="C27" s="821"/>
      <c r="D27" s="821"/>
      <c r="E27" s="821"/>
      <c r="F27" s="821"/>
      <c r="G27" s="821"/>
      <c r="H27" s="821"/>
      <c r="I27" s="821"/>
      <c r="J27" s="821"/>
      <c r="K27" s="821"/>
      <c r="L27" s="821"/>
      <c r="M27" s="821"/>
      <c r="N27" s="821"/>
      <c r="O27" s="821"/>
    </row>
    <row r="28" spans="1:15" ht="11.25">
      <c r="A28" s="14"/>
      <c r="B28" s="14"/>
      <c r="C28" s="14"/>
      <c r="D28" s="14"/>
      <c r="E28" s="14"/>
      <c r="F28" s="14"/>
      <c r="G28" s="14"/>
      <c r="H28" s="14"/>
      <c r="I28" s="14"/>
      <c r="J28" s="14"/>
      <c r="K28" s="14"/>
      <c r="L28" s="14"/>
      <c r="M28" s="14"/>
      <c r="N28" s="14"/>
      <c r="O28" s="14"/>
    </row>
    <row r="29" spans="1:15" ht="11.25">
      <c r="A29" s="873" t="s">
        <v>278</v>
      </c>
      <c r="B29" s="873"/>
      <c r="C29" s="873"/>
      <c r="D29" s="873"/>
      <c r="E29" s="873"/>
      <c r="F29" s="873"/>
      <c r="G29" s="873"/>
      <c r="H29" s="873"/>
      <c r="I29" s="873"/>
      <c r="J29" s="873"/>
      <c r="K29" s="873"/>
      <c r="L29" s="873"/>
      <c r="M29" s="873"/>
      <c r="N29" s="873"/>
      <c r="O29" s="873"/>
    </row>
    <row r="30" spans="1:15" ht="11.25">
      <c r="A30" s="14"/>
      <c r="B30" s="14"/>
      <c r="C30" s="14"/>
      <c r="D30" s="14"/>
      <c r="E30" s="14"/>
      <c r="F30" s="14"/>
      <c r="G30" s="14"/>
      <c r="H30" s="14"/>
      <c r="I30" s="14"/>
      <c r="J30" s="14"/>
      <c r="K30" s="14"/>
      <c r="L30" s="14"/>
      <c r="M30" s="14"/>
      <c r="N30" s="14"/>
      <c r="O30" s="14"/>
    </row>
    <row r="31" spans="1:15" ht="11.25">
      <c r="A31" s="581"/>
      <c r="B31" s="582"/>
      <c r="C31" s="582"/>
      <c r="D31" s="824" t="s">
        <v>443</v>
      </c>
      <c r="E31" s="399"/>
      <c r="F31" s="399"/>
      <c r="G31" s="399"/>
      <c r="H31" s="824" t="s">
        <v>444</v>
      </c>
      <c r="I31" s="824" t="s">
        <v>260</v>
      </c>
      <c r="J31" s="582"/>
      <c r="K31" s="582"/>
      <c r="L31" s="824" t="s">
        <v>263</v>
      </c>
      <c r="M31" s="582"/>
      <c r="N31" s="582"/>
      <c r="O31" s="583"/>
    </row>
    <row r="32" spans="1:15" ht="15" customHeight="1">
      <c r="A32" s="584" t="s">
        <v>445</v>
      </c>
      <c r="B32" s="923" t="s">
        <v>255</v>
      </c>
      <c r="C32" s="585" t="s">
        <v>446</v>
      </c>
      <c r="D32" s="925"/>
      <c r="E32" s="923" t="s">
        <v>125</v>
      </c>
      <c r="F32" s="923" t="s">
        <v>257</v>
      </c>
      <c r="G32" s="923" t="s">
        <v>258</v>
      </c>
      <c r="H32" s="925"/>
      <c r="I32" s="925"/>
      <c r="J32" s="923" t="s">
        <v>261</v>
      </c>
      <c r="K32" s="923" t="s">
        <v>262</v>
      </c>
      <c r="L32" s="925" t="s">
        <v>263</v>
      </c>
      <c r="M32" s="923" t="s">
        <v>264</v>
      </c>
      <c r="N32" s="923" t="s">
        <v>17</v>
      </c>
      <c r="O32" s="923" t="s">
        <v>164</v>
      </c>
    </row>
    <row r="33" spans="1:15" ht="11.25">
      <c r="A33" s="584" t="s">
        <v>447</v>
      </c>
      <c r="B33" s="923"/>
      <c r="C33" s="585" t="s">
        <v>265</v>
      </c>
      <c r="D33" s="925"/>
      <c r="E33" s="924"/>
      <c r="F33" s="924"/>
      <c r="G33" s="924"/>
      <c r="H33" s="925"/>
      <c r="I33" s="925"/>
      <c r="J33" s="923" t="s">
        <v>261</v>
      </c>
      <c r="K33" s="923" t="s">
        <v>262</v>
      </c>
      <c r="L33" s="925"/>
      <c r="M33" s="923" t="s">
        <v>264</v>
      </c>
      <c r="N33" s="923" t="s">
        <v>17</v>
      </c>
      <c r="O33" s="923" t="s">
        <v>164</v>
      </c>
    </row>
    <row r="34" spans="1:15" ht="11.25">
      <c r="A34" s="586"/>
      <c r="B34" s="587"/>
      <c r="C34" s="587"/>
      <c r="D34" s="926"/>
      <c r="E34" s="400"/>
      <c r="F34" s="400"/>
      <c r="G34" s="400"/>
      <c r="H34" s="926"/>
      <c r="I34" s="926"/>
      <c r="J34" s="587"/>
      <c r="K34" s="587"/>
      <c r="L34" s="926"/>
      <c r="M34" s="587"/>
      <c r="N34" s="587"/>
      <c r="O34" s="588"/>
    </row>
    <row r="35" spans="1:15" ht="11.25">
      <c r="A35" s="589" t="s">
        <v>448</v>
      </c>
      <c r="B35" s="402">
        <v>19</v>
      </c>
      <c r="C35" s="402">
        <v>0</v>
      </c>
      <c r="D35" s="402">
        <v>0</v>
      </c>
      <c r="E35" s="402">
        <v>0</v>
      </c>
      <c r="F35" s="402">
        <v>0</v>
      </c>
      <c r="G35" s="402">
        <v>0</v>
      </c>
      <c r="H35" s="402">
        <v>0</v>
      </c>
      <c r="I35" s="402">
        <v>5</v>
      </c>
      <c r="J35" s="402">
        <v>0</v>
      </c>
      <c r="K35" s="402">
        <v>0</v>
      </c>
      <c r="L35" s="402">
        <v>3</v>
      </c>
      <c r="M35" s="402">
        <v>0</v>
      </c>
      <c r="N35" s="402">
        <v>27</v>
      </c>
      <c r="O35" s="590">
        <v>0.013396777826844166</v>
      </c>
    </row>
    <row r="36" spans="1:15" ht="11.25">
      <c r="A36" s="243" t="s">
        <v>449</v>
      </c>
      <c r="B36" s="391">
        <v>4800</v>
      </c>
      <c r="C36" s="391">
        <v>583</v>
      </c>
      <c r="D36" s="391">
        <v>1968</v>
      </c>
      <c r="E36" s="391">
        <v>287</v>
      </c>
      <c r="F36" s="391">
        <v>6</v>
      </c>
      <c r="G36" s="391">
        <v>4</v>
      </c>
      <c r="H36" s="391">
        <v>81</v>
      </c>
      <c r="I36" s="391">
        <v>168</v>
      </c>
      <c r="J36" s="391">
        <v>8</v>
      </c>
      <c r="K36" s="391">
        <v>25</v>
      </c>
      <c r="L36" s="391">
        <v>11</v>
      </c>
      <c r="M36" s="391">
        <v>12</v>
      </c>
      <c r="N36" s="391">
        <v>7953</v>
      </c>
      <c r="O36" s="599">
        <v>3.9460953354404316</v>
      </c>
    </row>
    <row r="37" spans="1:15" ht="11.25">
      <c r="A37" s="243" t="s">
        <v>450</v>
      </c>
      <c r="B37" s="391">
        <v>8154</v>
      </c>
      <c r="C37" s="391">
        <v>1109</v>
      </c>
      <c r="D37" s="391">
        <v>2640</v>
      </c>
      <c r="E37" s="391">
        <v>103</v>
      </c>
      <c r="F37" s="391">
        <v>8</v>
      </c>
      <c r="G37" s="391">
        <v>0</v>
      </c>
      <c r="H37" s="391">
        <v>116</v>
      </c>
      <c r="I37" s="391">
        <v>196</v>
      </c>
      <c r="J37" s="391">
        <v>4</v>
      </c>
      <c r="K37" s="391">
        <v>32</v>
      </c>
      <c r="L37" s="391">
        <v>9</v>
      </c>
      <c r="M37" s="391">
        <v>15</v>
      </c>
      <c r="N37" s="391">
        <v>12386</v>
      </c>
      <c r="O37" s="599">
        <v>6.145647783825623</v>
      </c>
    </row>
    <row r="38" spans="1:15" ht="11.25">
      <c r="A38" s="243" t="s">
        <v>451</v>
      </c>
      <c r="B38" s="391">
        <v>7260</v>
      </c>
      <c r="C38" s="391">
        <v>730</v>
      </c>
      <c r="D38" s="391">
        <v>1627</v>
      </c>
      <c r="E38" s="391">
        <v>102</v>
      </c>
      <c r="F38" s="391">
        <v>15</v>
      </c>
      <c r="G38" s="391">
        <v>4</v>
      </c>
      <c r="H38" s="391">
        <v>124</v>
      </c>
      <c r="I38" s="391">
        <v>251</v>
      </c>
      <c r="J38" s="391">
        <v>10</v>
      </c>
      <c r="K38" s="391">
        <v>44</v>
      </c>
      <c r="L38" s="391">
        <v>15</v>
      </c>
      <c r="M38" s="391">
        <v>21</v>
      </c>
      <c r="N38" s="391">
        <v>10203</v>
      </c>
      <c r="O38" s="591">
        <v>5.062493487677445</v>
      </c>
    </row>
    <row r="39" spans="1:15" ht="11.25">
      <c r="A39" s="243" t="s">
        <v>452</v>
      </c>
      <c r="B39" s="391">
        <v>7830</v>
      </c>
      <c r="C39" s="391">
        <v>729</v>
      </c>
      <c r="D39" s="391">
        <v>1841</v>
      </c>
      <c r="E39" s="391">
        <v>114</v>
      </c>
      <c r="F39" s="391">
        <v>7</v>
      </c>
      <c r="G39" s="391">
        <v>2</v>
      </c>
      <c r="H39" s="391">
        <v>156</v>
      </c>
      <c r="I39" s="391">
        <v>282</v>
      </c>
      <c r="J39" s="391">
        <v>0</v>
      </c>
      <c r="K39" s="391">
        <v>38</v>
      </c>
      <c r="L39" s="391">
        <v>21</v>
      </c>
      <c r="M39" s="391">
        <v>28</v>
      </c>
      <c r="N39" s="391">
        <v>11048</v>
      </c>
      <c r="O39" s="591">
        <v>5.481763015962013</v>
      </c>
    </row>
    <row r="40" spans="1:15" ht="11.25">
      <c r="A40" s="243" t="s">
        <v>453</v>
      </c>
      <c r="B40" s="391">
        <v>7919</v>
      </c>
      <c r="C40" s="391">
        <v>677</v>
      </c>
      <c r="D40" s="391">
        <v>2262</v>
      </c>
      <c r="E40" s="391">
        <v>222</v>
      </c>
      <c r="F40" s="391">
        <v>8</v>
      </c>
      <c r="G40" s="391">
        <v>1</v>
      </c>
      <c r="H40" s="391">
        <v>164</v>
      </c>
      <c r="I40" s="391">
        <v>267</v>
      </c>
      <c r="J40" s="391">
        <v>5</v>
      </c>
      <c r="K40" s="391">
        <v>67</v>
      </c>
      <c r="L40" s="391">
        <v>18</v>
      </c>
      <c r="M40" s="391">
        <v>39</v>
      </c>
      <c r="N40" s="391">
        <v>11649</v>
      </c>
      <c r="O40" s="591">
        <v>5.779965366848433</v>
      </c>
    </row>
    <row r="41" spans="1:15" ht="11.25">
      <c r="A41" s="243" t="s">
        <v>454</v>
      </c>
      <c r="B41" s="391">
        <v>7953</v>
      </c>
      <c r="C41" s="391">
        <v>697</v>
      </c>
      <c r="D41" s="391">
        <v>823</v>
      </c>
      <c r="E41" s="391">
        <v>293</v>
      </c>
      <c r="F41" s="391">
        <v>5</v>
      </c>
      <c r="G41" s="391">
        <v>0</v>
      </c>
      <c r="H41" s="391">
        <v>160</v>
      </c>
      <c r="I41" s="391">
        <v>242</v>
      </c>
      <c r="J41" s="391">
        <v>3</v>
      </c>
      <c r="K41" s="391">
        <v>33</v>
      </c>
      <c r="L41" s="391">
        <v>25</v>
      </c>
      <c r="M41" s="391">
        <v>34</v>
      </c>
      <c r="N41" s="391">
        <v>10268</v>
      </c>
      <c r="O41" s="591">
        <v>5.094744989853181</v>
      </c>
    </row>
    <row r="42" spans="1:15" ht="11.25">
      <c r="A42" s="243" t="s">
        <v>455</v>
      </c>
      <c r="B42" s="391">
        <v>8240</v>
      </c>
      <c r="C42" s="391">
        <v>634</v>
      </c>
      <c r="D42" s="391">
        <v>698</v>
      </c>
      <c r="E42" s="391">
        <v>393</v>
      </c>
      <c r="F42" s="391">
        <v>10</v>
      </c>
      <c r="G42" s="391">
        <v>0</v>
      </c>
      <c r="H42" s="391">
        <v>152</v>
      </c>
      <c r="I42" s="391">
        <v>203</v>
      </c>
      <c r="J42" s="391">
        <v>1</v>
      </c>
      <c r="K42" s="391">
        <v>52</v>
      </c>
      <c r="L42" s="391">
        <v>14</v>
      </c>
      <c r="M42" s="391">
        <v>74</v>
      </c>
      <c r="N42" s="391">
        <v>10471</v>
      </c>
      <c r="O42" s="591">
        <v>5.195468912032787</v>
      </c>
    </row>
    <row r="43" spans="1:15" ht="11.25">
      <c r="A43" s="243" t="s">
        <v>456</v>
      </c>
      <c r="B43" s="391">
        <v>8439</v>
      </c>
      <c r="C43" s="391">
        <v>644</v>
      </c>
      <c r="D43" s="391">
        <v>590</v>
      </c>
      <c r="E43" s="391">
        <v>589</v>
      </c>
      <c r="F43" s="391">
        <v>4</v>
      </c>
      <c r="G43" s="391">
        <v>0</v>
      </c>
      <c r="H43" s="391">
        <v>188</v>
      </c>
      <c r="I43" s="391">
        <v>221</v>
      </c>
      <c r="J43" s="391">
        <v>6</v>
      </c>
      <c r="K43" s="391">
        <v>35</v>
      </c>
      <c r="L43" s="391">
        <v>19</v>
      </c>
      <c r="M43" s="391">
        <v>99</v>
      </c>
      <c r="N43" s="391">
        <v>10834</v>
      </c>
      <c r="O43" s="591">
        <v>5.375581147260359</v>
      </c>
    </row>
    <row r="44" spans="1:15" ht="11.25">
      <c r="A44" s="243" t="s">
        <v>457</v>
      </c>
      <c r="B44" s="391">
        <v>8496</v>
      </c>
      <c r="C44" s="391">
        <v>671</v>
      </c>
      <c r="D44" s="391">
        <v>499</v>
      </c>
      <c r="E44" s="391">
        <v>1189</v>
      </c>
      <c r="F44" s="391">
        <v>4</v>
      </c>
      <c r="G44" s="391">
        <v>0</v>
      </c>
      <c r="H44" s="391">
        <v>209</v>
      </c>
      <c r="I44" s="391">
        <v>214</v>
      </c>
      <c r="J44" s="391">
        <v>2</v>
      </c>
      <c r="K44" s="391">
        <v>36</v>
      </c>
      <c r="L44" s="391">
        <v>17</v>
      </c>
      <c r="M44" s="391">
        <v>952</v>
      </c>
      <c r="N44" s="391">
        <v>12289</v>
      </c>
      <c r="O44" s="591">
        <v>6.097518619040295</v>
      </c>
    </row>
    <row r="45" spans="1:15" ht="11.25">
      <c r="A45" s="243" t="s">
        <v>458</v>
      </c>
      <c r="B45" s="391">
        <v>8684</v>
      </c>
      <c r="C45" s="391">
        <v>728</v>
      </c>
      <c r="D45" s="391">
        <v>474</v>
      </c>
      <c r="E45" s="391">
        <v>2380</v>
      </c>
      <c r="F45" s="391">
        <v>3</v>
      </c>
      <c r="G45" s="391">
        <v>1</v>
      </c>
      <c r="H45" s="391">
        <v>311</v>
      </c>
      <c r="I45" s="391">
        <v>184</v>
      </c>
      <c r="J45" s="391">
        <v>3</v>
      </c>
      <c r="K45" s="391">
        <v>21</v>
      </c>
      <c r="L45" s="391">
        <v>15</v>
      </c>
      <c r="M45" s="391">
        <v>31</v>
      </c>
      <c r="N45" s="391">
        <v>12835</v>
      </c>
      <c r="O45" s="591">
        <v>6.368431237316477</v>
      </c>
    </row>
    <row r="46" spans="1:15" ht="11.25">
      <c r="A46" s="243" t="s">
        <v>459</v>
      </c>
      <c r="B46" s="391">
        <v>8545</v>
      </c>
      <c r="C46" s="391">
        <v>545</v>
      </c>
      <c r="D46" s="391">
        <v>278</v>
      </c>
      <c r="E46" s="391">
        <v>2513</v>
      </c>
      <c r="F46" s="391">
        <v>3</v>
      </c>
      <c r="G46" s="391">
        <v>1</v>
      </c>
      <c r="H46" s="391">
        <v>175</v>
      </c>
      <c r="I46" s="391">
        <v>198</v>
      </c>
      <c r="J46" s="391">
        <v>3</v>
      </c>
      <c r="K46" s="391">
        <v>15</v>
      </c>
      <c r="L46" s="391">
        <v>13</v>
      </c>
      <c r="M46" s="391">
        <v>25</v>
      </c>
      <c r="N46" s="391">
        <v>12314</v>
      </c>
      <c r="O46" s="591">
        <v>6.109923042954039</v>
      </c>
    </row>
    <row r="47" spans="1:15" ht="11.25">
      <c r="A47" s="592" t="s">
        <v>460</v>
      </c>
      <c r="B47" s="392">
        <v>57224</v>
      </c>
      <c r="C47" s="392">
        <v>6196</v>
      </c>
      <c r="D47" s="392">
        <v>1454</v>
      </c>
      <c r="E47" s="392">
        <v>12051</v>
      </c>
      <c r="F47" s="392">
        <v>12</v>
      </c>
      <c r="G47" s="392">
        <v>0</v>
      </c>
      <c r="H47" s="392">
        <v>1301</v>
      </c>
      <c r="I47" s="392">
        <v>792</v>
      </c>
      <c r="J47" s="392">
        <v>11</v>
      </c>
      <c r="K47" s="392">
        <v>132</v>
      </c>
      <c r="L47" s="392">
        <v>52</v>
      </c>
      <c r="M47" s="392">
        <v>39</v>
      </c>
      <c r="N47" s="392">
        <v>79264</v>
      </c>
      <c r="O47" s="593">
        <v>39.32897028396207</v>
      </c>
    </row>
    <row r="48" spans="1:33" s="23" customFormat="1" ht="18.75" customHeight="1">
      <c r="A48" s="594" t="s">
        <v>161</v>
      </c>
      <c r="B48" s="396">
        <v>143563</v>
      </c>
      <c r="C48" s="396">
        <v>13943</v>
      </c>
      <c r="D48" s="396">
        <v>15154</v>
      </c>
      <c r="E48" s="396">
        <v>20236</v>
      </c>
      <c r="F48" s="396">
        <v>85</v>
      </c>
      <c r="G48" s="396">
        <v>13</v>
      </c>
      <c r="H48" s="396">
        <v>3137</v>
      </c>
      <c r="I48" s="396">
        <v>3223</v>
      </c>
      <c r="J48" s="396">
        <v>56</v>
      </c>
      <c r="K48" s="396">
        <v>530</v>
      </c>
      <c r="L48" s="396">
        <v>232</v>
      </c>
      <c r="M48" s="396">
        <v>1369</v>
      </c>
      <c r="N48" s="396">
        <v>201541</v>
      </c>
      <c r="O48" s="595">
        <v>100</v>
      </c>
      <c r="P48" s="30"/>
      <c r="Q48" s="30"/>
      <c r="R48" s="30"/>
      <c r="S48" s="30"/>
      <c r="T48" s="30"/>
      <c r="U48" s="30"/>
      <c r="V48" s="30"/>
      <c r="W48" s="30"/>
      <c r="X48" s="30"/>
      <c r="Y48" s="30"/>
      <c r="Z48" s="30"/>
      <c r="AA48" s="30"/>
      <c r="AB48" s="30"/>
      <c r="AC48" s="30"/>
      <c r="AD48" s="30"/>
      <c r="AE48" s="30"/>
      <c r="AF48" s="30"/>
      <c r="AG48" s="30"/>
    </row>
    <row r="49" spans="1:33" s="24" customFormat="1" ht="31.5" customHeight="1">
      <c r="A49" s="596" t="s">
        <v>461</v>
      </c>
      <c r="B49" s="397">
        <v>786.5783801482472</v>
      </c>
      <c r="C49" s="397">
        <v>778.3915226278419</v>
      </c>
      <c r="D49" s="397">
        <v>440.46548766002377</v>
      </c>
      <c r="E49" s="397">
        <v>997.8866870923107</v>
      </c>
      <c r="F49" s="397">
        <v>542.6235294117647</v>
      </c>
      <c r="G49" s="397">
        <v>334.53846153846155</v>
      </c>
      <c r="H49" s="397">
        <v>826.848262671342</v>
      </c>
      <c r="I49" s="397">
        <v>678.75015537601</v>
      </c>
      <c r="J49" s="397">
        <v>577.2321428571429</v>
      </c>
      <c r="K49" s="397">
        <v>660.2283018867925</v>
      </c>
      <c r="L49" s="397">
        <v>688.353711790393</v>
      </c>
      <c r="M49" s="397">
        <v>791.9627465303141</v>
      </c>
      <c r="N49" s="397">
        <v>779.5108925434461</v>
      </c>
      <c r="O49" s="397" t="s">
        <v>52</v>
      </c>
      <c r="P49" s="31"/>
      <c r="Q49" s="31"/>
      <c r="R49" s="31"/>
      <c r="S49" s="31"/>
      <c r="T49" s="31"/>
      <c r="U49" s="31"/>
      <c r="V49" s="31"/>
      <c r="W49" s="31"/>
      <c r="X49" s="31"/>
      <c r="Y49" s="31"/>
      <c r="Z49" s="31"/>
      <c r="AA49" s="31"/>
      <c r="AB49" s="31"/>
      <c r="AC49" s="31"/>
      <c r="AD49" s="31"/>
      <c r="AE49" s="31"/>
      <c r="AF49" s="31"/>
      <c r="AG49" s="31"/>
    </row>
    <row r="50" spans="1:33" s="23" customFormat="1" ht="31.5" customHeight="1">
      <c r="A50" s="597" t="s">
        <v>462</v>
      </c>
      <c r="B50" s="403">
        <v>950</v>
      </c>
      <c r="C50" s="403">
        <v>950</v>
      </c>
      <c r="D50" s="403">
        <v>350</v>
      </c>
      <c r="E50" s="403">
        <v>1098</v>
      </c>
      <c r="F50" s="403">
        <v>450</v>
      </c>
      <c r="G50" s="403">
        <v>250</v>
      </c>
      <c r="H50" s="403">
        <v>950</v>
      </c>
      <c r="I50" s="403">
        <v>700</v>
      </c>
      <c r="J50" s="403">
        <v>550</v>
      </c>
      <c r="K50" s="403">
        <v>650</v>
      </c>
      <c r="L50" s="403">
        <v>750</v>
      </c>
      <c r="M50" s="403">
        <v>850</v>
      </c>
      <c r="N50" s="403">
        <v>950</v>
      </c>
      <c r="O50" s="598" t="s">
        <v>52</v>
      </c>
      <c r="P50" s="30"/>
      <c r="Q50" s="30"/>
      <c r="R50" s="30"/>
      <c r="S50" s="30"/>
      <c r="T50" s="30"/>
      <c r="U50" s="30"/>
      <c r="V50" s="30"/>
      <c r="W50" s="30"/>
      <c r="X50" s="30"/>
      <c r="Y50" s="30"/>
      <c r="Z50" s="30"/>
      <c r="AA50" s="30"/>
      <c r="AB50" s="30"/>
      <c r="AC50" s="30"/>
      <c r="AD50" s="30"/>
      <c r="AE50" s="30"/>
      <c r="AF50" s="30"/>
      <c r="AG50" s="30"/>
    </row>
    <row r="51" spans="1:19" ht="11.25">
      <c r="A51" s="820" t="s">
        <v>463</v>
      </c>
      <c r="B51" s="820"/>
      <c r="C51" s="820"/>
      <c r="D51" s="820"/>
      <c r="E51" s="820"/>
      <c r="F51" s="820"/>
      <c r="G51" s="820"/>
      <c r="H51" s="820"/>
      <c r="I51" s="820"/>
      <c r="J51" s="820"/>
      <c r="K51" s="820"/>
      <c r="L51" s="820"/>
      <c r="M51" s="820"/>
      <c r="N51" s="820"/>
      <c r="O51" s="820"/>
      <c r="P51" s="849"/>
      <c r="Q51" s="849"/>
      <c r="R51" s="849"/>
      <c r="S51" s="849"/>
    </row>
    <row r="52" spans="1:19" ht="11.25">
      <c r="A52" s="210"/>
      <c r="B52" s="210"/>
      <c r="C52" s="210"/>
      <c r="D52" s="210"/>
      <c r="E52" s="210"/>
      <c r="F52" s="210"/>
      <c r="G52" s="210"/>
      <c r="H52" s="210"/>
      <c r="I52" s="210"/>
      <c r="J52" s="210"/>
      <c r="K52" s="210"/>
      <c r="L52" s="210"/>
      <c r="M52" s="210"/>
      <c r="N52" s="210"/>
      <c r="O52" s="210"/>
      <c r="P52" s="353"/>
      <c r="Q52" s="353"/>
      <c r="R52" s="353"/>
      <c r="S52" s="353"/>
    </row>
    <row r="53" spans="1:33" s="580" customFormat="1" ht="11.25">
      <c r="A53" s="821" t="s">
        <v>487</v>
      </c>
      <c r="B53" s="821"/>
      <c r="C53" s="821"/>
      <c r="D53" s="821"/>
      <c r="E53" s="821"/>
      <c r="F53" s="821"/>
      <c r="G53" s="821"/>
      <c r="H53" s="821"/>
      <c r="I53" s="821"/>
      <c r="J53" s="821"/>
      <c r="K53" s="821"/>
      <c r="L53" s="821"/>
      <c r="M53" s="821"/>
      <c r="N53" s="821"/>
      <c r="O53" s="821"/>
      <c r="P53" s="608"/>
      <c r="Q53" s="608"/>
      <c r="R53" s="608"/>
      <c r="S53" s="608"/>
      <c r="T53" s="608"/>
      <c r="U53" s="608"/>
      <c r="V53" s="608"/>
      <c r="W53" s="608"/>
      <c r="X53" s="608"/>
      <c r="Y53" s="608"/>
      <c r="Z53" s="608"/>
      <c r="AA53" s="608"/>
      <c r="AB53" s="608"/>
      <c r="AC53" s="608"/>
      <c r="AD53" s="608"/>
      <c r="AE53" s="608"/>
      <c r="AF53" s="608"/>
      <c r="AG53" s="608"/>
    </row>
    <row r="54" spans="1:15" ht="11.25">
      <c r="A54" s="857" t="s">
        <v>464</v>
      </c>
      <c r="B54" s="857"/>
      <c r="C54" s="857"/>
      <c r="D54" s="857"/>
      <c r="E54" s="857"/>
      <c r="F54" s="857"/>
      <c r="G54" s="857"/>
      <c r="H54" s="857"/>
      <c r="I54" s="857"/>
      <c r="J54" s="857"/>
      <c r="K54" s="857"/>
      <c r="L54" s="857"/>
      <c r="M54" s="857"/>
      <c r="N54" s="857"/>
      <c r="O54" s="857"/>
    </row>
    <row r="55" spans="1:15" ht="11.25">
      <c r="A55" s="14"/>
      <c r="B55" s="14"/>
      <c r="C55" s="14"/>
      <c r="D55" s="14"/>
      <c r="E55" s="14"/>
      <c r="F55" s="14"/>
      <c r="G55" s="14"/>
      <c r="H55" s="14"/>
      <c r="I55" s="14"/>
      <c r="J55" s="14"/>
      <c r="K55" s="14"/>
      <c r="L55" s="14"/>
      <c r="M55" s="14"/>
      <c r="N55" s="14"/>
      <c r="O55" s="14"/>
    </row>
    <row r="56" spans="1:15" ht="11.25">
      <c r="A56" s="873" t="s">
        <v>277</v>
      </c>
      <c r="B56" s="873"/>
      <c r="C56" s="873"/>
      <c r="D56" s="873"/>
      <c r="E56" s="873"/>
      <c r="F56" s="873"/>
      <c r="G56" s="873"/>
      <c r="H56" s="873"/>
      <c r="I56" s="873"/>
      <c r="J56" s="873"/>
      <c r="K56" s="873"/>
      <c r="L56" s="873"/>
      <c r="M56" s="873"/>
      <c r="N56" s="873"/>
      <c r="O56" s="873"/>
    </row>
    <row r="57" spans="1:15" ht="11.25">
      <c r="A57" s="14"/>
      <c r="B57" s="14"/>
      <c r="C57" s="14"/>
      <c r="D57" s="14"/>
      <c r="E57" s="14"/>
      <c r="F57" s="14"/>
      <c r="G57" s="14"/>
      <c r="H57" s="14"/>
      <c r="I57" s="14"/>
      <c r="J57" s="14"/>
      <c r="K57" s="14"/>
      <c r="L57" s="14"/>
      <c r="M57" s="14"/>
      <c r="N57" s="14"/>
      <c r="O57" s="14"/>
    </row>
    <row r="58" spans="1:15" ht="11.25">
      <c r="A58" s="600"/>
      <c r="B58" s="582"/>
      <c r="C58" s="582"/>
      <c r="D58" s="824" t="s">
        <v>443</v>
      </c>
      <c r="E58" s="399"/>
      <c r="F58" s="399"/>
      <c r="G58" s="399"/>
      <c r="H58" s="824" t="s">
        <v>444</v>
      </c>
      <c r="I58" s="824" t="s">
        <v>260</v>
      </c>
      <c r="J58" s="582"/>
      <c r="K58" s="582"/>
      <c r="L58" s="824" t="s">
        <v>263</v>
      </c>
      <c r="M58" s="582"/>
      <c r="N58" s="582"/>
      <c r="O58" s="583"/>
    </row>
    <row r="59" spans="1:15" ht="15" customHeight="1">
      <c r="A59" s="585" t="s">
        <v>445</v>
      </c>
      <c r="B59" s="923" t="s">
        <v>255</v>
      </c>
      <c r="C59" s="585" t="s">
        <v>446</v>
      </c>
      <c r="D59" s="925"/>
      <c r="E59" s="923" t="s">
        <v>125</v>
      </c>
      <c r="F59" s="923" t="s">
        <v>257</v>
      </c>
      <c r="G59" s="923" t="s">
        <v>258</v>
      </c>
      <c r="H59" s="925"/>
      <c r="I59" s="925"/>
      <c r="J59" s="923" t="s">
        <v>261</v>
      </c>
      <c r="K59" s="923" t="s">
        <v>262</v>
      </c>
      <c r="L59" s="925" t="s">
        <v>263</v>
      </c>
      <c r="M59" s="923" t="s">
        <v>264</v>
      </c>
      <c r="N59" s="923" t="s">
        <v>17</v>
      </c>
      <c r="O59" s="923" t="s">
        <v>164</v>
      </c>
    </row>
    <row r="60" spans="1:15" ht="11.25">
      <c r="A60" s="585" t="s">
        <v>447</v>
      </c>
      <c r="B60" s="923"/>
      <c r="C60" s="585" t="s">
        <v>265</v>
      </c>
      <c r="D60" s="925"/>
      <c r="E60" s="924"/>
      <c r="F60" s="924"/>
      <c r="G60" s="924"/>
      <c r="H60" s="925"/>
      <c r="I60" s="925"/>
      <c r="J60" s="923" t="s">
        <v>261</v>
      </c>
      <c r="K60" s="923" t="s">
        <v>262</v>
      </c>
      <c r="L60" s="925"/>
      <c r="M60" s="923" t="s">
        <v>264</v>
      </c>
      <c r="N60" s="923" t="s">
        <v>17</v>
      </c>
      <c r="O60" s="923" t="s">
        <v>164</v>
      </c>
    </row>
    <row r="61" spans="1:15" ht="11.25">
      <c r="A61" s="601"/>
      <c r="B61" s="602"/>
      <c r="C61" s="602"/>
      <c r="D61" s="878"/>
      <c r="E61" s="601"/>
      <c r="F61" s="601"/>
      <c r="G61" s="601"/>
      <c r="H61" s="878"/>
      <c r="I61" s="878"/>
      <c r="J61" s="602"/>
      <c r="K61" s="602"/>
      <c r="L61" s="878"/>
      <c r="M61" s="602"/>
      <c r="N61" s="602"/>
      <c r="O61" s="603"/>
    </row>
    <row r="62" spans="1:15" ht="11.25">
      <c r="A62" s="377" t="s">
        <v>448</v>
      </c>
      <c r="B62" s="391">
        <v>21</v>
      </c>
      <c r="C62" s="391">
        <v>0</v>
      </c>
      <c r="D62" s="391">
        <v>0</v>
      </c>
      <c r="E62" s="391">
        <v>0</v>
      </c>
      <c r="F62" s="391">
        <v>0</v>
      </c>
      <c r="G62" s="391">
        <v>0</v>
      </c>
      <c r="H62" s="391">
        <v>4</v>
      </c>
      <c r="I62" s="391">
        <v>2</v>
      </c>
      <c r="J62" s="391">
        <v>0</v>
      </c>
      <c r="K62" s="391">
        <v>0</v>
      </c>
      <c r="L62" s="391">
        <v>7</v>
      </c>
      <c r="M62" s="391">
        <v>0</v>
      </c>
      <c r="N62" s="391">
        <v>34</v>
      </c>
      <c r="O62" s="591">
        <v>0.011910725608410373</v>
      </c>
    </row>
    <row r="63" spans="1:15" ht="11.25">
      <c r="A63" s="377" t="s">
        <v>449</v>
      </c>
      <c r="B63" s="391">
        <v>10263</v>
      </c>
      <c r="C63" s="391">
        <v>453</v>
      </c>
      <c r="D63" s="391">
        <v>7235</v>
      </c>
      <c r="E63" s="391">
        <v>576</v>
      </c>
      <c r="F63" s="391">
        <v>161</v>
      </c>
      <c r="G63" s="391">
        <v>86</v>
      </c>
      <c r="H63" s="391">
        <v>121</v>
      </c>
      <c r="I63" s="391">
        <v>89</v>
      </c>
      <c r="J63" s="391">
        <v>101</v>
      </c>
      <c r="K63" s="391">
        <v>24</v>
      </c>
      <c r="L63" s="391">
        <v>54</v>
      </c>
      <c r="M63" s="391">
        <v>82</v>
      </c>
      <c r="N63" s="391">
        <v>19245</v>
      </c>
      <c r="O63" s="591">
        <v>6.7418210098193425</v>
      </c>
    </row>
    <row r="64" spans="1:15" ht="11.25">
      <c r="A64" s="377" t="s">
        <v>450</v>
      </c>
      <c r="B64" s="391">
        <v>17105</v>
      </c>
      <c r="C64" s="391">
        <v>755</v>
      </c>
      <c r="D64" s="391">
        <v>4634</v>
      </c>
      <c r="E64" s="391">
        <v>200</v>
      </c>
      <c r="F64" s="391">
        <v>6</v>
      </c>
      <c r="G64" s="391">
        <v>1</v>
      </c>
      <c r="H64" s="391">
        <v>229</v>
      </c>
      <c r="I64" s="391">
        <v>167</v>
      </c>
      <c r="J64" s="391">
        <v>89</v>
      </c>
      <c r="K64" s="391">
        <v>37</v>
      </c>
      <c r="L64" s="391">
        <v>55</v>
      </c>
      <c r="M64" s="391">
        <v>139</v>
      </c>
      <c r="N64" s="391">
        <v>23417</v>
      </c>
      <c r="O64" s="591">
        <v>8.20333710506311</v>
      </c>
    </row>
    <row r="65" spans="1:15" ht="11.25">
      <c r="A65" s="377" t="s">
        <v>451</v>
      </c>
      <c r="B65" s="391">
        <v>15812</v>
      </c>
      <c r="C65" s="391">
        <v>691</v>
      </c>
      <c r="D65" s="391">
        <v>3203</v>
      </c>
      <c r="E65" s="391">
        <v>259</v>
      </c>
      <c r="F65" s="391">
        <v>11</v>
      </c>
      <c r="G65" s="391">
        <v>2</v>
      </c>
      <c r="H65" s="391">
        <v>280</v>
      </c>
      <c r="I65" s="391">
        <v>206</v>
      </c>
      <c r="J65" s="391">
        <v>161</v>
      </c>
      <c r="K65" s="391">
        <v>41</v>
      </c>
      <c r="L65" s="391">
        <v>69</v>
      </c>
      <c r="M65" s="391">
        <v>170</v>
      </c>
      <c r="N65" s="391">
        <v>20905</v>
      </c>
      <c r="O65" s="591">
        <v>7.323344671877026</v>
      </c>
    </row>
    <row r="66" spans="1:15" ht="11.25">
      <c r="A66" s="377" t="s">
        <v>452</v>
      </c>
      <c r="B66" s="391">
        <v>15479</v>
      </c>
      <c r="C66" s="391">
        <v>735</v>
      </c>
      <c r="D66" s="391">
        <v>2875</v>
      </c>
      <c r="E66" s="391">
        <v>309</v>
      </c>
      <c r="F66" s="391">
        <v>12</v>
      </c>
      <c r="G66" s="391">
        <v>2</v>
      </c>
      <c r="H66" s="391">
        <v>354</v>
      </c>
      <c r="I66" s="391">
        <v>281</v>
      </c>
      <c r="J66" s="391">
        <v>1</v>
      </c>
      <c r="K66" s="391">
        <v>65</v>
      </c>
      <c r="L66" s="391">
        <v>46</v>
      </c>
      <c r="M66" s="391">
        <v>266</v>
      </c>
      <c r="N66" s="391">
        <v>20425</v>
      </c>
      <c r="O66" s="591">
        <v>7.155193251522997</v>
      </c>
    </row>
    <row r="67" spans="1:15" ht="11.25">
      <c r="A67" s="377" t="s">
        <v>453</v>
      </c>
      <c r="B67" s="391">
        <v>14746</v>
      </c>
      <c r="C67" s="391">
        <v>778</v>
      </c>
      <c r="D67" s="391">
        <v>3675</v>
      </c>
      <c r="E67" s="391">
        <v>428</v>
      </c>
      <c r="F67" s="391">
        <v>8</v>
      </c>
      <c r="G67" s="391">
        <v>6</v>
      </c>
      <c r="H67" s="391">
        <v>367</v>
      </c>
      <c r="I67" s="391">
        <v>300</v>
      </c>
      <c r="J67" s="391">
        <v>25</v>
      </c>
      <c r="K67" s="391">
        <v>76</v>
      </c>
      <c r="L67" s="391">
        <v>48</v>
      </c>
      <c r="M67" s="391">
        <v>285</v>
      </c>
      <c r="N67" s="391">
        <v>20742</v>
      </c>
      <c r="O67" s="591">
        <v>7.266243252048469</v>
      </c>
    </row>
    <row r="68" spans="1:15" ht="11.25">
      <c r="A68" s="377" t="s">
        <v>454</v>
      </c>
      <c r="B68" s="391">
        <v>13971</v>
      </c>
      <c r="C68" s="391">
        <v>703</v>
      </c>
      <c r="D68" s="391">
        <v>2067</v>
      </c>
      <c r="E68" s="391">
        <v>542</v>
      </c>
      <c r="F68" s="391">
        <v>10</v>
      </c>
      <c r="G68" s="391">
        <v>0</v>
      </c>
      <c r="H68" s="391">
        <v>441</v>
      </c>
      <c r="I68" s="391">
        <v>330</v>
      </c>
      <c r="J68" s="391">
        <v>8</v>
      </c>
      <c r="K68" s="391">
        <v>79</v>
      </c>
      <c r="L68" s="391">
        <v>40</v>
      </c>
      <c r="M68" s="391">
        <v>308</v>
      </c>
      <c r="N68" s="391">
        <v>18499</v>
      </c>
      <c r="O68" s="591">
        <v>6.480485677352456</v>
      </c>
    </row>
    <row r="69" spans="1:15" ht="11.25">
      <c r="A69" s="377" t="s">
        <v>455</v>
      </c>
      <c r="B69" s="391">
        <v>13254</v>
      </c>
      <c r="C69" s="391">
        <v>655</v>
      </c>
      <c r="D69" s="391">
        <v>1936</v>
      </c>
      <c r="E69" s="391">
        <v>750</v>
      </c>
      <c r="F69" s="391">
        <v>5</v>
      </c>
      <c r="G69" s="391">
        <v>1</v>
      </c>
      <c r="H69" s="391">
        <v>440</v>
      </c>
      <c r="I69" s="391">
        <v>382</v>
      </c>
      <c r="J69" s="391">
        <v>6</v>
      </c>
      <c r="K69" s="391">
        <v>40</v>
      </c>
      <c r="L69" s="391">
        <v>26</v>
      </c>
      <c r="M69" s="391">
        <v>388</v>
      </c>
      <c r="N69" s="391">
        <v>17883</v>
      </c>
      <c r="O69" s="591">
        <v>6.2646913545647855</v>
      </c>
    </row>
    <row r="70" spans="1:15" ht="11.25">
      <c r="A70" s="377" t="s">
        <v>456</v>
      </c>
      <c r="B70" s="391">
        <v>12624</v>
      </c>
      <c r="C70" s="391">
        <v>754</v>
      </c>
      <c r="D70" s="391">
        <v>1408</v>
      </c>
      <c r="E70" s="391">
        <v>1073</v>
      </c>
      <c r="F70" s="391">
        <v>3</v>
      </c>
      <c r="G70" s="391">
        <v>3</v>
      </c>
      <c r="H70" s="391">
        <v>485</v>
      </c>
      <c r="I70" s="391">
        <v>433</v>
      </c>
      <c r="J70" s="391">
        <v>6</v>
      </c>
      <c r="K70" s="391">
        <v>31</v>
      </c>
      <c r="L70" s="391">
        <v>20</v>
      </c>
      <c r="M70" s="391">
        <v>524</v>
      </c>
      <c r="N70" s="391">
        <v>17364</v>
      </c>
      <c r="O70" s="591">
        <v>6.082877631306992</v>
      </c>
    </row>
    <row r="71" spans="1:15" ht="11.25">
      <c r="A71" s="377" t="s">
        <v>457</v>
      </c>
      <c r="B71" s="391">
        <v>11853</v>
      </c>
      <c r="C71" s="391">
        <v>723</v>
      </c>
      <c r="D71" s="391">
        <v>1078</v>
      </c>
      <c r="E71" s="391">
        <v>1993</v>
      </c>
      <c r="F71" s="391">
        <v>6</v>
      </c>
      <c r="G71" s="391">
        <v>0</v>
      </c>
      <c r="H71" s="391">
        <v>601</v>
      </c>
      <c r="I71" s="391">
        <v>516</v>
      </c>
      <c r="J71" s="391">
        <v>3</v>
      </c>
      <c r="K71" s="391">
        <v>28</v>
      </c>
      <c r="L71" s="391">
        <v>17</v>
      </c>
      <c r="M71" s="391">
        <v>3924</v>
      </c>
      <c r="N71" s="391">
        <v>20742</v>
      </c>
      <c r="O71" s="591">
        <v>7.266243252048469</v>
      </c>
    </row>
    <row r="72" spans="1:15" ht="11.25">
      <c r="A72" s="377" t="s">
        <v>458</v>
      </c>
      <c r="B72" s="391">
        <v>11636</v>
      </c>
      <c r="C72" s="391">
        <v>676</v>
      </c>
      <c r="D72" s="391">
        <v>973</v>
      </c>
      <c r="E72" s="391">
        <v>3737</v>
      </c>
      <c r="F72" s="391">
        <v>3</v>
      </c>
      <c r="G72" s="391">
        <v>1</v>
      </c>
      <c r="H72" s="391">
        <v>696</v>
      </c>
      <c r="I72" s="391">
        <v>792</v>
      </c>
      <c r="J72" s="391">
        <v>6</v>
      </c>
      <c r="K72" s="391">
        <v>35</v>
      </c>
      <c r="L72" s="391">
        <v>13</v>
      </c>
      <c r="M72" s="391">
        <v>355</v>
      </c>
      <c r="N72" s="391">
        <v>18923</v>
      </c>
      <c r="O72" s="591">
        <v>6.629019431998515</v>
      </c>
    </row>
    <row r="73" spans="1:15" ht="11.25">
      <c r="A73" s="377" t="s">
        <v>459</v>
      </c>
      <c r="B73" s="391">
        <v>13461</v>
      </c>
      <c r="C73" s="391">
        <v>684</v>
      </c>
      <c r="D73" s="391">
        <v>486</v>
      </c>
      <c r="E73" s="391">
        <v>5925</v>
      </c>
      <c r="F73" s="391">
        <v>1</v>
      </c>
      <c r="G73" s="391">
        <v>4</v>
      </c>
      <c r="H73" s="391">
        <v>825</v>
      </c>
      <c r="I73" s="391">
        <v>864</v>
      </c>
      <c r="J73" s="391">
        <v>3</v>
      </c>
      <c r="K73" s="391">
        <v>34</v>
      </c>
      <c r="L73" s="391">
        <v>8</v>
      </c>
      <c r="M73" s="391">
        <v>167</v>
      </c>
      <c r="N73" s="391">
        <v>22462</v>
      </c>
      <c r="O73" s="591">
        <v>7.868785841650406</v>
      </c>
    </row>
    <row r="74" spans="1:15" ht="11.25">
      <c r="A74" s="604" t="s">
        <v>460</v>
      </c>
      <c r="B74" s="392">
        <v>30255</v>
      </c>
      <c r="C74" s="392">
        <v>1636</v>
      </c>
      <c r="D74" s="392">
        <v>2038</v>
      </c>
      <c r="E74" s="392">
        <v>28322</v>
      </c>
      <c r="F74" s="392">
        <v>9</v>
      </c>
      <c r="G74" s="392">
        <v>4</v>
      </c>
      <c r="H74" s="392">
        <v>1684</v>
      </c>
      <c r="I74" s="392">
        <v>430</v>
      </c>
      <c r="J74" s="392">
        <v>6</v>
      </c>
      <c r="K74" s="392">
        <v>54</v>
      </c>
      <c r="L74" s="392">
        <v>26</v>
      </c>
      <c r="M74" s="392">
        <v>352</v>
      </c>
      <c r="N74" s="392">
        <v>64816</v>
      </c>
      <c r="O74" s="593">
        <v>22.706046795139024</v>
      </c>
    </row>
    <row r="75" spans="1:33" s="23" customFormat="1" ht="18.75" customHeight="1">
      <c r="A75" s="605" t="s">
        <v>161</v>
      </c>
      <c r="B75" s="396">
        <v>180480</v>
      </c>
      <c r="C75" s="396">
        <v>9243</v>
      </c>
      <c r="D75" s="396">
        <v>31608</v>
      </c>
      <c r="E75" s="396">
        <v>44114</v>
      </c>
      <c r="F75" s="396">
        <v>235</v>
      </c>
      <c r="G75" s="396">
        <v>110</v>
      </c>
      <c r="H75" s="396">
        <v>6527</v>
      </c>
      <c r="I75" s="396">
        <v>4792</v>
      </c>
      <c r="J75" s="396">
        <v>415</v>
      </c>
      <c r="K75" s="396">
        <v>544</v>
      </c>
      <c r="L75" s="396">
        <v>429</v>
      </c>
      <c r="M75" s="396">
        <v>6960</v>
      </c>
      <c r="N75" s="396">
        <v>285457</v>
      </c>
      <c r="O75" s="595">
        <v>100</v>
      </c>
      <c r="P75" s="30"/>
      <c r="Q75" s="30"/>
      <c r="R75" s="30"/>
      <c r="S75" s="30"/>
      <c r="T75" s="30"/>
      <c r="U75" s="30"/>
      <c r="V75" s="30"/>
      <c r="W75" s="30"/>
      <c r="X75" s="30"/>
      <c r="Y75" s="30"/>
      <c r="Z75" s="30"/>
      <c r="AA75" s="30"/>
      <c r="AB75" s="30"/>
      <c r="AC75" s="30"/>
      <c r="AD75" s="30"/>
      <c r="AE75" s="30"/>
      <c r="AF75" s="30"/>
      <c r="AG75" s="30"/>
    </row>
    <row r="76" spans="1:33" s="25" customFormat="1" ht="31.5" customHeight="1">
      <c r="A76" s="606" t="s">
        <v>461</v>
      </c>
      <c r="B76" s="397">
        <v>627.9666239976948</v>
      </c>
      <c r="C76" s="397">
        <v>656.1174943200259</v>
      </c>
      <c r="D76" s="397">
        <v>397.27404454568466</v>
      </c>
      <c r="E76" s="397">
        <v>1010.3760937570839</v>
      </c>
      <c r="F76" s="397">
        <v>210.13191489361702</v>
      </c>
      <c r="G76" s="397">
        <v>188.98181818181817</v>
      </c>
      <c r="H76" s="397">
        <v>793.8459297869078</v>
      </c>
      <c r="I76" s="397">
        <v>759.5774530271399</v>
      </c>
      <c r="J76" s="397">
        <v>243.4578313253012</v>
      </c>
      <c r="K76" s="397">
        <v>585.7683823529412</v>
      </c>
      <c r="L76" s="397">
        <v>434.92890995260666</v>
      </c>
      <c r="M76" s="397">
        <v>766.9150862068966</v>
      </c>
      <c r="N76" s="397">
        <v>670.3848533579985</v>
      </c>
      <c r="O76" s="397" t="s">
        <v>52</v>
      </c>
      <c r="P76" s="32"/>
      <c r="Q76" s="32"/>
      <c r="R76" s="32"/>
      <c r="S76" s="32"/>
      <c r="T76" s="32"/>
      <c r="U76" s="32"/>
      <c r="V76" s="32"/>
      <c r="W76" s="32"/>
      <c r="X76" s="32"/>
      <c r="Y76" s="32"/>
      <c r="Z76" s="32"/>
      <c r="AA76" s="32"/>
      <c r="AB76" s="32"/>
      <c r="AC76" s="32"/>
      <c r="AD76" s="32"/>
      <c r="AE76" s="32"/>
      <c r="AF76" s="32"/>
      <c r="AG76" s="32"/>
    </row>
    <row r="77" spans="1:33" s="23" customFormat="1" ht="31.5" customHeight="1">
      <c r="A77" s="607" t="s">
        <v>462</v>
      </c>
      <c r="B77" s="403">
        <v>650</v>
      </c>
      <c r="C77" s="403">
        <v>650</v>
      </c>
      <c r="D77" s="403">
        <v>350</v>
      </c>
      <c r="E77" s="403">
        <v>1098</v>
      </c>
      <c r="F77" s="403">
        <v>50</v>
      </c>
      <c r="G77" s="403">
        <v>50</v>
      </c>
      <c r="H77" s="403">
        <v>850</v>
      </c>
      <c r="I77" s="403">
        <v>850</v>
      </c>
      <c r="J77" s="403">
        <v>250</v>
      </c>
      <c r="K77" s="403">
        <v>550</v>
      </c>
      <c r="L77" s="403">
        <v>350</v>
      </c>
      <c r="M77" s="403">
        <v>850</v>
      </c>
      <c r="N77" s="403">
        <v>750</v>
      </c>
      <c r="O77" s="598" t="s">
        <v>52</v>
      </c>
      <c r="P77" s="30"/>
      <c r="Q77" s="30"/>
      <c r="R77" s="30"/>
      <c r="S77" s="30"/>
      <c r="T77" s="30"/>
      <c r="U77" s="30"/>
      <c r="V77" s="30"/>
      <c r="W77" s="30"/>
      <c r="X77" s="30"/>
      <c r="Y77" s="30"/>
      <c r="Z77" s="30"/>
      <c r="AA77" s="30"/>
      <c r="AB77" s="30"/>
      <c r="AC77" s="30"/>
      <c r="AD77" s="30"/>
      <c r="AE77" s="30"/>
      <c r="AF77" s="30"/>
      <c r="AG77" s="30"/>
    </row>
    <row r="78" spans="1:19" ht="11.25">
      <c r="A78" s="820" t="s">
        <v>463</v>
      </c>
      <c r="B78" s="820"/>
      <c r="C78" s="820"/>
      <c r="D78" s="820"/>
      <c r="E78" s="820"/>
      <c r="F78" s="820"/>
      <c r="G78" s="820"/>
      <c r="H78" s="820"/>
      <c r="I78" s="820"/>
      <c r="J78" s="820"/>
      <c r="K78" s="820"/>
      <c r="L78" s="820"/>
      <c r="M78" s="820"/>
      <c r="N78" s="820"/>
      <c r="O78" s="820"/>
      <c r="P78" s="353"/>
      <c r="Q78" s="353"/>
      <c r="R78" s="353"/>
      <c r="S78" s="353"/>
    </row>
    <row r="79" spans="1:11" s="5" customFormat="1" ht="15.75" customHeight="1">
      <c r="A79" s="864" t="s">
        <v>511</v>
      </c>
      <c r="B79" s="864"/>
      <c r="C79" s="864"/>
      <c r="D79" s="864"/>
      <c r="E79" s="864"/>
      <c r="F79" s="864"/>
      <c r="G79" s="864"/>
      <c r="H79" s="864"/>
      <c r="I79" s="864"/>
      <c r="J79" s="864"/>
      <c r="K79" s="864"/>
    </row>
    <row r="81" spans="2:15" ht="11.25">
      <c r="B81" s="13"/>
      <c r="C81" s="13"/>
      <c r="D81" s="13"/>
      <c r="E81" s="13"/>
      <c r="F81" s="13"/>
      <c r="G81" s="13"/>
      <c r="H81" s="13"/>
      <c r="I81" s="13"/>
      <c r="J81" s="13"/>
      <c r="K81" s="13"/>
      <c r="L81" s="13"/>
      <c r="M81" s="13"/>
      <c r="N81" s="13"/>
      <c r="O81" s="13"/>
    </row>
    <row r="82" spans="2:15" ht="11.25">
      <c r="B82" s="13"/>
      <c r="C82" s="13"/>
      <c r="D82" s="13"/>
      <c r="E82" s="13"/>
      <c r="F82" s="13"/>
      <c r="G82" s="13"/>
      <c r="H82" s="13"/>
      <c r="I82" s="13"/>
      <c r="J82" s="13"/>
      <c r="K82" s="13"/>
      <c r="L82" s="13"/>
      <c r="M82" s="13"/>
      <c r="N82" s="13"/>
      <c r="O82" s="13"/>
    </row>
    <row r="83" spans="2:15" ht="11.25">
      <c r="B83" s="13"/>
      <c r="C83" s="13"/>
      <c r="D83" s="13"/>
      <c r="E83" s="13"/>
      <c r="F83" s="13"/>
      <c r="G83" s="13"/>
      <c r="H83" s="13"/>
      <c r="I83" s="13"/>
      <c r="J83" s="13"/>
      <c r="K83" s="13"/>
      <c r="L83" s="13"/>
      <c r="M83" s="13"/>
      <c r="N83" s="13"/>
      <c r="O83" s="13"/>
    </row>
    <row r="84" spans="2:15" ht="11.25">
      <c r="B84" s="13"/>
      <c r="C84" s="13"/>
      <c r="D84" s="13"/>
      <c r="E84" s="13"/>
      <c r="F84" s="13"/>
      <c r="G84" s="13"/>
      <c r="H84" s="13"/>
      <c r="I84" s="13"/>
      <c r="J84" s="13"/>
      <c r="K84" s="13"/>
      <c r="L84" s="13"/>
      <c r="M84" s="13"/>
      <c r="N84" s="13"/>
      <c r="O84" s="13"/>
    </row>
    <row r="85" spans="2:15" ht="11.25">
      <c r="B85" s="13"/>
      <c r="C85" s="13"/>
      <c r="D85" s="13"/>
      <c r="E85" s="13"/>
      <c r="F85" s="13"/>
      <c r="G85" s="13"/>
      <c r="H85" s="13"/>
      <c r="I85" s="13"/>
      <c r="J85" s="13"/>
      <c r="K85" s="13"/>
      <c r="L85" s="13"/>
      <c r="M85" s="13"/>
      <c r="N85" s="13"/>
      <c r="O85" s="13"/>
    </row>
    <row r="86" spans="2:15" ht="11.25">
      <c r="B86" s="13"/>
      <c r="C86" s="13"/>
      <c r="D86" s="13"/>
      <c r="E86" s="13"/>
      <c r="F86" s="13"/>
      <c r="G86" s="13"/>
      <c r="H86" s="13"/>
      <c r="I86" s="13"/>
      <c r="J86" s="13"/>
      <c r="K86" s="13"/>
      <c r="L86" s="13"/>
      <c r="M86" s="13"/>
      <c r="N86" s="13"/>
      <c r="O86" s="13"/>
    </row>
    <row r="87" spans="2:15" ht="11.25">
      <c r="B87" s="13"/>
      <c r="C87" s="13"/>
      <c r="D87" s="13"/>
      <c r="E87" s="13"/>
      <c r="F87" s="13"/>
      <c r="G87" s="13"/>
      <c r="H87" s="13"/>
      <c r="I87" s="13"/>
      <c r="J87" s="13"/>
      <c r="K87" s="13"/>
      <c r="L87" s="13"/>
      <c r="M87" s="13"/>
      <c r="N87" s="13"/>
      <c r="O87" s="13"/>
    </row>
    <row r="88" spans="2:15" ht="11.25">
      <c r="B88" s="13"/>
      <c r="C88" s="13"/>
      <c r="D88" s="13"/>
      <c r="E88" s="13"/>
      <c r="F88" s="13"/>
      <c r="G88" s="13"/>
      <c r="H88" s="13"/>
      <c r="I88" s="13"/>
      <c r="J88" s="13"/>
      <c r="K88" s="13"/>
      <c r="L88" s="13"/>
      <c r="M88" s="13"/>
      <c r="N88" s="13"/>
      <c r="O88" s="13"/>
    </row>
    <row r="89" spans="2:15" ht="11.25">
      <c r="B89" s="13"/>
      <c r="C89" s="13"/>
      <c r="D89" s="13"/>
      <c r="E89" s="13"/>
      <c r="F89" s="13"/>
      <c r="G89" s="13"/>
      <c r="H89" s="13"/>
      <c r="I89" s="13"/>
      <c r="J89" s="13"/>
      <c r="K89" s="13"/>
      <c r="L89" s="13"/>
      <c r="M89" s="13"/>
      <c r="N89" s="13"/>
      <c r="O89" s="13"/>
    </row>
    <row r="90" spans="2:15" ht="11.25">
      <c r="B90" s="13"/>
      <c r="C90" s="13"/>
      <c r="D90" s="13"/>
      <c r="E90" s="13"/>
      <c r="F90" s="13"/>
      <c r="G90" s="13"/>
      <c r="H90" s="13"/>
      <c r="I90" s="13"/>
      <c r="J90" s="13"/>
      <c r="K90" s="13"/>
      <c r="L90" s="13"/>
      <c r="M90" s="13"/>
      <c r="N90" s="13"/>
      <c r="O90" s="13"/>
    </row>
    <row r="91" spans="2:15" ht="11.25">
      <c r="B91" s="13"/>
      <c r="C91" s="13"/>
      <c r="D91" s="13"/>
      <c r="E91" s="13"/>
      <c r="F91" s="13"/>
      <c r="G91" s="13"/>
      <c r="H91" s="13"/>
      <c r="I91" s="13"/>
      <c r="J91" s="13"/>
      <c r="K91" s="13"/>
      <c r="L91" s="13"/>
      <c r="M91" s="13"/>
      <c r="N91" s="13"/>
      <c r="O91" s="13"/>
    </row>
    <row r="92" spans="2:15" ht="11.25">
      <c r="B92" s="13"/>
      <c r="C92" s="13"/>
      <c r="D92" s="13"/>
      <c r="E92" s="13"/>
      <c r="F92" s="13"/>
      <c r="G92" s="13"/>
      <c r="H92" s="13"/>
      <c r="I92" s="13"/>
      <c r="J92" s="13"/>
      <c r="K92" s="13"/>
      <c r="L92" s="13"/>
      <c r="M92" s="13"/>
      <c r="N92" s="13"/>
      <c r="O92" s="13"/>
    </row>
    <row r="93" spans="2:15" ht="11.25">
      <c r="B93" s="13"/>
      <c r="C93" s="13"/>
      <c r="D93" s="13"/>
      <c r="E93" s="13"/>
      <c r="F93" s="13"/>
      <c r="G93" s="13"/>
      <c r="H93" s="13"/>
      <c r="I93" s="13"/>
      <c r="J93" s="13"/>
      <c r="K93" s="13"/>
      <c r="L93" s="13"/>
      <c r="M93" s="13"/>
      <c r="N93" s="13"/>
      <c r="O93" s="13"/>
    </row>
    <row r="94" spans="2:15" ht="11.25">
      <c r="B94" s="4"/>
      <c r="C94" s="4"/>
      <c r="D94" s="4"/>
      <c r="E94" s="4"/>
      <c r="F94" s="4"/>
      <c r="G94" s="4"/>
      <c r="H94" s="4"/>
      <c r="I94" s="4"/>
      <c r="J94" s="4"/>
      <c r="K94" s="4"/>
      <c r="L94" s="4"/>
      <c r="M94" s="4"/>
      <c r="N94" s="4"/>
      <c r="O94" s="4"/>
    </row>
    <row r="95" spans="2:15" ht="11.25">
      <c r="B95" s="4"/>
      <c r="C95" s="4"/>
      <c r="D95" s="4"/>
      <c r="E95" s="4"/>
      <c r="F95" s="4"/>
      <c r="G95" s="4"/>
      <c r="H95" s="4"/>
      <c r="I95" s="4"/>
      <c r="J95" s="4"/>
      <c r="K95" s="4"/>
      <c r="L95" s="4"/>
      <c r="M95" s="4"/>
      <c r="N95" s="4"/>
      <c r="O95" s="4"/>
    </row>
    <row r="96" spans="2:15" ht="11.25">
      <c r="B96" s="4"/>
      <c r="C96" s="4"/>
      <c r="D96" s="4"/>
      <c r="E96" s="4"/>
      <c r="F96" s="4"/>
      <c r="G96" s="4"/>
      <c r="H96" s="4"/>
      <c r="I96" s="4"/>
      <c r="J96" s="4"/>
      <c r="K96" s="4"/>
      <c r="L96" s="4"/>
      <c r="M96" s="4"/>
      <c r="N96" s="4"/>
      <c r="O96" s="4"/>
    </row>
    <row r="97" spans="2:15" ht="11.25">
      <c r="B97" s="4"/>
      <c r="C97" s="4"/>
      <c r="D97" s="4"/>
      <c r="E97" s="4"/>
      <c r="F97" s="4"/>
      <c r="G97" s="4"/>
      <c r="H97" s="4"/>
      <c r="I97" s="4"/>
      <c r="J97" s="4"/>
      <c r="K97" s="4"/>
      <c r="L97" s="4"/>
      <c r="M97" s="4"/>
      <c r="N97" s="4"/>
      <c r="O97" s="4"/>
    </row>
    <row r="98" spans="2:15" ht="11.25">
      <c r="B98" s="4"/>
      <c r="C98" s="4"/>
      <c r="D98" s="4"/>
      <c r="E98" s="4"/>
      <c r="F98" s="4"/>
      <c r="G98" s="4"/>
      <c r="H98" s="4"/>
      <c r="I98" s="4"/>
      <c r="J98" s="4"/>
      <c r="K98" s="4"/>
      <c r="L98" s="4"/>
      <c r="M98" s="4"/>
      <c r="N98" s="4"/>
      <c r="O98" s="4"/>
    </row>
    <row r="99" spans="2:15" ht="11.25">
      <c r="B99" s="4"/>
      <c r="C99" s="4"/>
      <c r="D99" s="4"/>
      <c r="E99" s="4"/>
      <c r="F99" s="4"/>
      <c r="G99" s="4"/>
      <c r="H99" s="4"/>
      <c r="I99" s="4"/>
      <c r="J99" s="4"/>
      <c r="K99" s="4"/>
      <c r="L99" s="4"/>
      <c r="M99" s="4"/>
      <c r="N99" s="4"/>
      <c r="O99" s="4"/>
    </row>
    <row r="100" spans="2:15" ht="11.25">
      <c r="B100" s="4"/>
      <c r="C100" s="4"/>
      <c r="D100" s="4"/>
      <c r="E100" s="4"/>
      <c r="F100" s="4"/>
      <c r="G100" s="4"/>
      <c r="H100" s="4"/>
      <c r="I100" s="4"/>
      <c r="J100" s="4"/>
      <c r="K100" s="4"/>
      <c r="L100" s="4"/>
      <c r="M100" s="4"/>
      <c r="N100" s="4"/>
      <c r="O100" s="4"/>
    </row>
    <row r="101" spans="2:15" ht="11.25">
      <c r="B101" s="4"/>
      <c r="C101" s="4"/>
      <c r="D101" s="4"/>
      <c r="E101" s="4"/>
      <c r="F101" s="4"/>
      <c r="G101" s="4"/>
      <c r="H101" s="4"/>
      <c r="I101" s="4"/>
      <c r="J101" s="4"/>
      <c r="K101" s="4"/>
      <c r="L101" s="4"/>
      <c r="M101" s="4"/>
      <c r="N101" s="4"/>
      <c r="O101" s="4"/>
    </row>
    <row r="102" spans="2:15" ht="11.25">
      <c r="B102" s="4"/>
      <c r="C102" s="4"/>
      <c r="D102" s="4"/>
      <c r="E102" s="4"/>
      <c r="F102" s="4"/>
      <c r="G102" s="4"/>
      <c r="H102" s="4"/>
      <c r="I102" s="4"/>
      <c r="J102" s="4"/>
      <c r="K102" s="4"/>
      <c r="L102" s="4"/>
      <c r="M102" s="4"/>
      <c r="N102" s="4"/>
      <c r="O102" s="4"/>
    </row>
    <row r="103" spans="2:15" ht="11.25">
      <c r="B103" s="4"/>
      <c r="C103" s="4"/>
      <c r="D103" s="4"/>
      <c r="E103" s="4"/>
      <c r="F103" s="4"/>
      <c r="G103" s="4"/>
      <c r="H103" s="4"/>
      <c r="I103" s="4"/>
      <c r="J103" s="4"/>
      <c r="K103" s="4"/>
      <c r="L103" s="4"/>
      <c r="M103" s="4"/>
      <c r="N103" s="4"/>
      <c r="O103" s="4"/>
    </row>
    <row r="104" spans="2:15" ht="11.25">
      <c r="B104" s="4"/>
      <c r="C104" s="4"/>
      <c r="D104" s="4"/>
      <c r="E104" s="4"/>
      <c r="F104" s="4"/>
      <c r="G104" s="4"/>
      <c r="H104" s="4"/>
      <c r="I104" s="4"/>
      <c r="J104" s="4"/>
      <c r="K104" s="4"/>
      <c r="L104" s="4"/>
      <c r="M104" s="4"/>
      <c r="N104" s="4"/>
      <c r="O104" s="4"/>
    </row>
    <row r="105" spans="2:15" ht="11.25">
      <c r="B105" s="4"/>
      <c r="C105" s="4"/>
      <c r="D105" s="4"/>
      <c r="E105" s="4"/>
      <c r="F105" s="4"/>
      <c r="G105" s="4"/>
      <c r="H105" s="4"/>
      <c r="I105" s="4"/>
      <c r="J105" s="4"/>
      <c r="K105" s="4"/>
      <c r="L105" s="4"/>
      <c r="M105" s="4"/>
      <c r="N105" s="4"/>
      <c r="O105" s="4"/>
    </row>
    <row r="106" spans="2:15" ht="11.25">
      <c r="B106" s="4"/>
      <c r="C106" s="4"/>
      <c r="D106" s="4"/>
      <c r="E106" s="4"/>
      <c r="F106" s="4"/>
      <c r="G106" s="4"/>
      <c r="H106" s="4"/>
      <c r="I106" s="4"/>
      <c r="J106" s="4"/>
      <c r="K106" s="4"/>
      <c r="L106" s="4"/>
      <c r="M106" s="4"/>
      <c r="N106" s="4"/>
      <c r="O106" s="4"/>
    </row>
  </sheetData>
  <sheetProtection/>
  <mergeCells count="52">
    <mergeCell ref="I31:I34"/>
    <mergeCell ref="L31:L34"/>
    <mergeCell ref="D5:D8"/>
    <mergeCell ref="H5:H8"/>
    <mergeCell ref="I5:I8"/>
    <mergeCell ref="L5:L8"/>
    <mergeCell ref="A79:K79"/>
    <mergeCell ref="E59:E60"/>
    <mergeCell ref="F59:F60"/>
    <mergeCell ref="G59:G60"/>
    <mergeCell ref="B59:B60"/>
    <mergeCell ref="J59:J60"/>
    <mergeCell ref="K59:K60"/>
    <mergeCell ref="A78:O78"/>
    <mergeCell ref="A56:O56"/>
    <mergeCell ref="M59:M60"/>
    <mergeCell ref="N59:N60"/>
    <mergeCell ref="O59:O60"/>
    <mergeCell ref="D58:D61"/>
    <mergeCell ref="H58:H61"/>
    <mergeCell ref="I58:I61"/>
    <mergeCell ref="L58:L61"/>
    <mergeCell ref="O6:O7"/>
    <mergeCell ref="A27:O27"/>
    <mergeCell ref="B32:B33"/>
    <mergeCell ref="J32:J33"/>
    <mergeCell ref="A29:O29"/>
    <mergeCell ref="E6:E7"/>
    <mergeCell ref="F6:F7"/>
    <mergeCell ref="G6:G7"/>
    <mergeCell ref="D31:D34"/>
    <mergeCell ref="H31:H34"/>
    <mergeCell ref="P51:S51"/>
    <mergeCell ref="A25:O25"/>
    <mergeCell ref="P25:S25"/>
    <mergeCell ref="A1:O1"/>
    <mergeCell ref="A3:O3"/>
    <mergeCell ref="B6:B7"/>
    <mergeCell ref="J6:J7"/>
    <mergeCell ref="K6:K7"/>
    <mergeCell ref="M6:M7"/>
    <mergeCell ref="N6:N7"/>
    <mergeCell ref="A53:O53"/>
    <mergeCell ref="A54:O54"/>
    <mergeCell ref="N32:N33"/>
    <mergeCell ref="O32:O33"/>
    <mergeCell ref="K32:K33"/>
    <mergeCell ref="A51:O51"/>
    <mergeCell ref="M32:M33"/>
    <mergeCell ref="E32:E33"/>
    <mergeCell ref="F32:F33"/>
    <mergeCell ref="G32:G33"/>
  </mergeCells>
  <printOptions/>
  <pageMargins left="0.787401575" right="0.787401575" top="0.984251969" bottom="0.984251969" header="0.4921259845" footer="0.4921259845"/>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dimension ref="A1:AD110"/>
  <sheetViews>
    <sheetView zoomScalePageLayoutView="0" workbookViewId="0" topLeftCell="A1">
      <selection activeCell="A1" sqref="A1:O1"/>
    </sheetView>
  </sheetViews>
  <sheetFormatPr defaultColWidth="10.5" defaultRowHeight="12.75"/>
  <cols>
    <col min="1" max="1" width="24.83203125" style="6" customWidth="1"/>
    <col min="2" max="3" width="10.5" style="6" customWidth="1"/>
    <col min="4" max="4" width="13.83203125" style="6" customWidth="1"/>
    <col min="5" max="7" width="10.5" style="6" customWidth="1"/>
    <col min="8" max="8" width="14.16015625" style="6" customWidth="1"/>
    <col min="9" max="9" width="11.16015625" style="6" customWidth="1"/>
    <col min="10" max="11" width="10.5" style="6" customWidth="1"/>
    <col min="12" max="12" width="11.83203125" style="6" customWidth="1"/>
    <col min="13" max="13" width="11.33203125" style="6" customWidth="1"/>
    <col min="14" max="14" width="14.5" style="6" bestFit="1" customWidth="1"/>
    <col min="15" max="15" width="10.5" style="6" customWidth="1"/>
    <col min="16" max="19" width="10.5" style="26" customWidth="1"/>
    <col min="20" max="16384" width="10.5" style="6" customWidth="1"/>
  </cols>
  <sheetData>
    <row r="1" spans="1:19" s="580" customFormat="1" ht="11.25">
      <c r="A1" s="821" t="s">
        <v>482</v>
      </c>
      <c r="B1" s="821"/>
      <c r="C1" s="821"/>
      <c r="D1" s="821"/>
      <c r="E1" s="821"/>
      <c r="F1" s="821"/>
      <c r="G1" s="821"/>
      <c r="H1" s="821"/>
      <c r="I1" s="821"/>
      <c r="J1" s="821"/>
      <c r="K1" s="821"/>
      <c r="L1" s="821"/>
      <c r="M1" s="821"/>
      <c r="N1" s="821"/>
      <c r="O1" s="821"/>
      <c r="P1" s="608"/>
      <c r="Q1" s="608"/>
      <c r="R1" s="608"/>
      <c r="S1" s="608"/>
    </row>
    <row r="2" spans="1:15" ht="11.25">
      <c r="A2" s="14"/>
      <c r="B2" s="14"/>
      <c r="C2" s="14"/>
      <c r="D2" s="14"/>
      <c r="E2" s="14"/>
      <c r="F2" s="14"/>
      <c r="G2" s="14"/>
      <c r="H2" s="14"/>
      <c r="I2" s="14"/>
      <c r="J2" s="14"/>
      <c r="K2" s="14"/>
      <c r="L2" s="14"/>
      <c r="M2" s="14"/>
      <c r="N2" s="14"/>
      <c r="O2" s="14"/>
    </row>
    <row r="3" spans="1:15" ht="12.75" customHeight="1">
      <c r="A3" s="873" t="s">
        <v>282</v>
      </c>
      <c r="B3" s="873"/>
      <c r="C3" s="873"/>
      <c r="D3" s="873"/>
      <c r="E3" s="873"/>
      <c r="F3" s="873"/>
      <c r="G3" s="873"/>
      <c r="H3" s="873"/>
      <c r="I3" s="873"/>
      <c r="J3" s="873"/>
      <c r="K3" s="873"/>
      <c r="L3" s="873"/>
      <c r="M3" s="873"/>
      <c r="N3" s="873"/>
      <c r="O3" s="873"/>
    </row>
    <row r="4" spans="1:15" ht="11.25">
      <c r="A4" s="14"/>
      <c r="B4" s="14"/>
      <c r="C4" s="14"/>
      <c r="D4" s="14"/>
      <c r="E4" s="14"/>
      <c r="F4" s="14"/>
      <c r="G4" s="14"/>
      <c r="H4" s="14"/>
      <c r="I4" s="14"/>
      <c r="J4" s="14"/>
      <c r="K4" s="14"/>
      <c r="L4" s="14"/>
      <c r="M4" s="14"/>
      <c r="N4" s="14"/>
      <c r="O4" s="14"/>
    </row>
    <row r="5" spans="1:15" ht="15" customHeight="1">
      <c r="A5" s="376"/>
      <c r="B5" s="582"/>
      <c r="C5" s="582"/>
      <c r="D5" s="824" t="s">
        <v>443</v>
      </c>
      <c r="E5" s="399"/>
      <c r="F5" s="399"/>
      <c r="G5" s="399"/>
      <c r="H5" s="824" t="s">
        <v>444</v>
      </c>
      <c r="I5" s="824" t="s">
        <v>260</v>
      </c>
      <c r="J5" s="582"/>
      <c r="K5" s="582"/>
      <c r="L5" s="824" t="s">
        <v>263</v>
      </c>
      <c r="M5" s="582"/>
      <c r="N5" s="582"/>
      <c r="O5" s="583"/>
    </row>
    <row r="6" spans="1:15" ht="15" customHeight="1">
      <c r="A6" s="585"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5" t="s">
        <v>447</v>
      </c>
      <c r="B7" s="923"/>
      <c r="C7" s="585" t="s">
        <v>265</v>
      </c>
      <c r="D7" s="925"/>
      <c r="E7" s="924"/>
      <c r="F7" s="924"/>
      <c r="G7" s="924"/>
      <c r="H7" s="925"/>
      <c r="I7" s="925"/>
      <c r="J7" s="923" t="s">
        <v>261</v>
      </c>
      <c r="K7" s="923" t="s">
        <v>262</v>
      </c>
      <c r="L7" s="925"/>
      <c r="M7" s="923" t="s">
        <v>264</v>
      </c>
      <c r="N7" s="923" t="s">
        <v>17</v>
      </c>
      <c r="O7" s="923" t="s">
        <v>164</v>
      </c>
    </row>
    <row r="8" spans="1:15" ht="11.25">
      <c r="A8" s="377"/>
      <c r="B8" s="587"/>
      <c r="C8" s="587"/>
      <c r="D8" s="925"/>
      <c r="E8" s="389"/>
      <c r="F8" s="389"/>
      <c r="G8" s="389"/>
      <c r="H8" s="925"/>
      <c r="I8" s="925"/>
      <c r="J8" s="587"/>
      <c r="K8" s="587"/>
      <c r="L8" s="925"/>
      <c r="M8" s="587"/>
      <c r="N8" s="587"/>
      <c r="O8" s="610"/>
    </row>
    <row r="9" spans="1:15" ht="11.25">
      <c r="A9" s="376" t="s">
        <v>448</v>
      </c>
      <c r="B9" s="390">
        <v>29</v>
      </c>
      <c r="C9" s="390">
        <v>0</v>
      </c>
      <c r="D9" s="390">
        <v>0</v>
      </c>
      <c r="E9" s="390">
        <v>0</v>
      </c>
      <c r="F9" s="390">
        <v>0</v>
      </c>
      <c r="G9" s="390">
        <v>0</v>
      </c>
      <c r="H9" s="390">
        <v>2</v>
      </c>
      <c r="I9" s="390">
        <v>6</v>
      </c>
      <c r="J9" s="390">
        <v>0</v>
      </c>
      <c r="K9" s="390">
        <v>0</v>
      </c>
      <c r="L9" s="390">
        <v>10</v>
      </c>
      <c r="M9" s="390">
        <v>0</v>
      </c>
      <c r="N9" s="390">
        <v>47</v>
      </c>
      <c r="O9" s="390">
        <v>0.012961119399486519</v>
      </c>
    </row>
    <row r="10" spans="1:15" ht="11.25">
      <c r="A10" s="377" t="s">
        <v>449</v>
      </c>
      <c r="B10" s="391">
        <v>13161</v>
      </c>
      <c r="C10" s="391">
        <v>719</v>
      </c>
      <c r="D10" s="391">
        <v>7726</v>
      </c>
      <c r="E10" s="391">
        <v>688</v>
      </c>
      <c r="F10" s="391">
        <v>165</v>
      </c>
      <c r="G10" s="391">
        <v>85</v>
      </c>
      <c r="H10" s="391">
        <v>150</v>
      </c>
      <c r="I10" s="391">
        <v>144</v>
      </c>
      <c r="J10" s="391">
        <v>82</v>
      </c>
      <c r="K10" s="391">
        <v>33</v>
      </c>
      <c r="L10" s="391">
        <v>63</v>
      </c>
      <c r="M10" s="391">
        <v>94</v>
      </c>
      <c r="N10" s="391">
        <v>23110</v>
      </c>
      <c r="O10" s="391">
        <v>6.3730099855773075</v>
      </c>
    </row>
    <row r="11" spans="1:15" ht="11.25">
      <c r="A11" s="377" t="s">
        <v>450</v>
      </c>
      <c r="B11" s="391">
        <v>22470</v>
      </c>
      <c r="C11" s="391">
        <v>1461</v>
      </c>
      <c r="D11" s="391">
        <v>5297</v>
      </c>
      <c r="E11" s="391">
        <v>267</v>
      </c>
      <c r="F11" s="391">
        <v>11</v>
      </c>
      <c r="G11" s="391">
        <v>1</v>
      </c>
      <c r="H11" s="391">
        <v>249</v>
      </c>
      <c r="I11" s="391">
        <v>203</v>
      </c>
      <c r="J11" s="391">
        <v>73</v>
      </c>
      <c r="K11" s="391">
        <v>53</v>
      </c>
      <c r="L11" s="391">
        <v>63</v>
      </c>
      <c r="M11" s="391">
        <v>154</v>
      </c>
      <c r="N11" s="391">
        <v>30302</v>
      </c>
      <c r="O11" s="391">
        <v>8.356337022196607</v>
      </c>
    </row>
    <row r="12" spans="1:15" ht="11.25">
      <c r="A12" s="377" t="s">
        <v>451</v>
      </c>
      <c r="B12" s="391">
        <v>19881</v>
      </c>
      <c r="C12" s="391">
        <v>1007</v>
      </c>
      <c r="D12" s="391">
        <v>3856</v>
      </c>
      <c r="E12" s="391">
        <v>319</v>
      </c>
      <c r="F12" s="391">
        <v>22</v>
      </c>
      <c r="G12" s="391">
        <v>3</v>
      </c>
      <c r="H12" s="391">
        <v>276</v>
      </c>
      <c r="I12" s="391">
        <v>259</v>
      </c>
      <c r="J12" s="391">
        <v>151</v>
      </c>
      <c r="K12" s="391">
        <v>63</v>
      </c>
      <c r="L12" s="391">
        <v>82</v>
      </c>
      <c r="M12" s="391">
        <v>191</v>
      </c>
      <c r="N12" s="391">
        <v>26110</v>
      </c>
      <c r="O12" s="391">
        <v>7.200315479161554</v>
      </c>
    </row>
    <row r="13" spans="1:15" ht="11.25">
      <c r="A13" s="377" t="s">
        <v>452</v>
      </c>
      <c r="B13" s="391">
        <v>19652</v>
      </c>
      <c r="C13" s="391">
        <v>1008</v>
      </c>
      <c r="D13" s="391">
        <v>3957</v>
      </c>
      <c r="E13" s="391">
        <v>344</v>
      </c>
      <c r="F13" s="391">
        <v>19</v>
      </c>
      <c r="G13" s="391">
        <v>3</v>
      </c>
      <c r="H13" s="391">
        <v>340</v>
      </c>
      <c r="I13" s="391">
        <v>330</v>
      </c>
      <c r="J13" s="391">
        <v>1</v>
      </c>
      <c r="K13" s="391">
        <v>77</v>
      </c>
      <c r="L13" s="391">
        <v>66</v>
      </c>
      <c r="M13" s="391">
        <v>294</v>
      </c>
      <c r="N13" s="391">
        <v>26091</v>
      </c>
      <c r="O13" s="391">
        <v>7.195075877702187</v>
      </c>
    </row>
    <row r="14" spans="1:15" ht="11.25">
      <c r="A14" s="377" t="s">
        <v>453</v>
      </c>
      <c r="B14" s="391">
        <v>18735</v>
      </c>
      <c r="C14" s="391">
        <v>993</v>
      </c>
      <c r="D14" s="391">
        <v>5385</v>
      </c>
      <c r="E14" s="391">
        <v>522</v>
      </c>
      <c r="F14" s="391">
        <v>14</v>
      </c>
      <c r="G14" s="391">
        <v>7</v>
      </c>
      <c r="H14" s="391">
        <v>362</v>
      </c>
      <c r="I14" s="391">
        <v>362</v>
      </c>
      <c r="J14" s="391">
        <v>29</v>
      </c>
      <c r="K14" s="391">
        <v>84</v>
      </c>
      <c r="L14" s="391">
        <v>63</v>
      </c>
      <c r="M14" s="391">
        <v>324</v>
      </c>
      <c r="N14" s="391">
        <v>26880</v>
      </c>
      <c r="O14" s="391">
        <v>7.412657222514843</v>
      </c>
    </row>
    <row r="15" spans="1:15" ht="11.25">
      <c r="A15" s="377" t="s">
        <v>454</v>
      </c>
      <c r="B15" s="391">
        <v>17699</v>
      </c>
      <c r="C15" s="391">
        <v>940</v>
      </c>
      <c r="D15" s="391">
        <v>2435</v>
      </c>
      <c r="E15" s="391">
        <v>648</v>
      </c>
      <c r="F15" s="391">
        <v>13</v>
      </c>
      <c r="G15" s="391">
        <v>0</v>
      </c>
      <c r="H15" s="391">
        <v>430</v>
      </c>
      <c r="I15" s="391">
        <v>367</v>
      </c>
      <c r="J15" s="391">
        <v>10</v>
      </c>
      <c r="K15" s="391">
        <v>89</v>
      </c>
      <c r="L15" s="391">
        <v>64</v>
      </c>
      <c r="M15" s="391">
        <v>342</v>
      </c>
      <c r="N15" s="391">
        <v>23037</v>
      </c>
      <c r="O15" s="391">
        <v>6.352878885233424</v>
      </c>
    </row>
    <row r="16" spans="1:15" ht="11.25">
      <c r="A16" s="377" t="s">
        <v>455</v>
      </c>
      <c r="B16" s="391">
        <v>16950</v>
      </c>
      <c r="C16" s="391">
        <v>868</v>
      </c>
      <c r="D16" s="391">
        <v>2277</v>
      </c>
      <c r="E16" s="391">
        <v>881</v>
      </c>
      <c r="F16" s="391">
        <v>13</v>
      </c>
      <c r="G16" s="391">
        <v>1</v>
      </c>
      <c r="H16" s="391">
        <v>416</v>
      </c>
      <c r="I16" s="391">
        <v>396</v>
      </c>
      <c r="J16" s="391">
        <v>6</v>
      </c>
      <c r="K16" s="391">
        <v>47</v>
      </c>
      <c r="L16" s="391">
        <v>40</v>
      </c>
      <c r="M16" s="391">
        <v>462</v>
      </c>
      <c r="N16" s="391">
        <v>22357</v>
      </c>
      <c r="O16" s="391">
        <v>6.165356306687662</v>
      </c>
    </row>
    <row r="17" spans="1:15" ht="11.25">
      <c r="A17" s="377" t="s">
        <v>456</v>
      </c>
      <c r="B17" s="391">
        <v>16218</v>
      </c>
      <c r="C17" s="391">
        <v>931</v>
      </c>
      <c r="D17" s="391">
        <v>1656</v>
      </c>
      <c r="E17" s="391">
        <v>1214</v>
      </c>
      <c r="F17" s="391">
        <v>6</v>
      </c>
      <c r="G17" s="391">
        <v>3</v>
      </c>
      <c r="H17" s="391">
        <v>473</v>
      </c>
      <c r="I17" s="391">
        <v>481</v>
      </c>
      <c r="J17" s="391">
        <v>12</v>
      </c>
      <c r="K17" s="391">
        <v>36</v>
      </c>
      <c r="L17" s="391">
        <v>37</v>
      </c>
      <c r="M17" s="391">
        <v>623</v>
      </c>
      <c r="N17" s="391">
        <v>21690</v>
      </c>
      <c r="O17" s="391">
        <v>5.981418718614098</v>
      </c>
    </row>
    <row r="18" spans="1:15" ht="11.25">
      <c r="A18" s="377" t="s">
        <v>457</v>
      </c>
      <c r="B18" s="391">
        <v>15169</v>
      </c>
      <c r="C18" s="391">
        <v>939</v>
      </c>
      <c r="D18" s="391">
        <v>1352</v>
      </c>
      <c r="E18" s="391">
        <v>1945</v>
      </c>
      <c r="F18" s="391">
        <v>9</v>
      </c>
      <c r="G18" s="391">
        <v>0</v>
      </c>
      <c r="H18" s="391">
        <v>568</v>
      </c>
      <c r="I18" s="391">
        <v>545</v>
      </c>
      <c r="J18" s="391">
        <v>5</v>
      </c>
      <c r="K18" s="391">
        <v>35</v>
      </c>
      <c r="L18" s="391">
        <v>34</v>
      </c>
      <c r="M18" s="391">
        <v>4876</v>
      </c>
      <c r="N18" s="391">
        <v>25477</v>
      </c>
      <c r="O18" s="391">
        <v>7.0257540200152775</v>
      </c>
    </row>
    <row r="19" spans="1:15" ht="11.25">
      <c r="A19" s="377" t="s">
        <v>458</v>
      </c>
      <c r="B19" s="391">
        <v>15015</v>
      </c>
      <c r="C19" s="391">
        <v>905</v>
      </c>
      <c r="D19" s="391">
        <v>1212</v>
      </c>
      <c r="E19" s="391">
        <v>3319</v>
      </c>
      <c r="F19" s="391">
        <v>6</v>
      </c>
      <c r="G19" s="391">
        <v>1</v>
      </c>
      <c r="H19" s="391">
        <v>577</v>
      </c>
      <c r="I19" s="391">
        <v>847</v>
      </c>
      <c r="J19" s="391">
        <v>8</v>
      </c>
      <c r="K19" s="391">
        <v>39</v>
      </c>
      <c r="L19" s="391">
        <v>26</v>
      </c>
      <c r="M19" s="391">
        <v>386</v>
      </c>
      <c r="N19" s="391">
        <v>22341</v>
      </c>
      <c r="O19" s="391">
        <v>6.160944010721879</v>
      </c>
    </row>
    <row r="20" spans="1:15" ht="11.25">
      <c r="A20" s="377" t="s">
        <v>459</v>
      </c>
      <c r="B20" s="391">
        <v>17652</v>
      </c>
      <c r="C20" s="391">
        <v>945</v>
      </c>
      <c r="D20" s="391">
        <v>678</v>
      </c>
      <c r="E20" s="391">
        <v>8410</v>
      </c>
      <c r="F20" s="391">
        <v>3</v>
      </c>
      <c r="G20" s="391">
        <v>4</v>
      </c>
      <c r="H20" s="391">
        <v>921</v>
      </c>
      <c r="I20" s="391">
        <v>945</v>
      </c>
      <c r="J20" s="391">
        <v>6</v>
      </c>
      <c r="K20" s="391">
        <v>38</v>
      </c>
      <c r="L20" s="391">
        <v>21</v>
      </c>
      <c r="M20" s="391">
        <v>192</v>
      </c>
      <c r="N20" s="391">
        <v>29815</v>
      </c>
      <c r="O20" s="391">
        <v>8.222037763738097</v>
      </c>
    </row>
    <row r="21" spans="1:15" ht="11.25">
      <c r="A21" s="604" t="s">
        <v>460</v>
      </c>
      <c r="B21" s="392">
        <v>40928</v>
      </c>
      <c r="C21" s="392">
        <v>2747</v>
      </c>
      <c r="D21" s="392">
        <v>2794</v>
      </c>
      <c r="E21" s="392">
        <v>35549</v>
      </c>
      <c r="F21" s="392">
        <v>17</v>
      </c>
      <c r="G21" s="392">
        <v>4</v>
      </c>
      <c r="H21" s="392">
        <v>2139</v>
      </c>
      <c r="I21" s="392">
        <v>608</v>
      </c>
      <c r="J21" s="392">
        <v>14</v>
      </c>
      <c r="K21" s="392">
        <v>104</v>
      </c>
      <c r="L21" s="392">
        <v>71</v>
      </c>
      <c r="M21" s="392">
        <v>391</v>
      </c>
      <c r="N21" s="392">
        <v>85366</v>
      </c>
      <c r="O21" s="392">
        <v>23.541253588437577</v>
      </c>
    </row>
    <row r="22" spans="1:19" s="23" customFormat="1" ht="18.75" customHeight="1">
      <c r="A22" s="605" t="s">
        <v>161</v>
      </c>
      <c r="B22" s="396">
        <v>233559</v>
      </c>
      <c r="C22" s="396">
        <v>13463</v>
      </c>
      <c r="D22" s="396">
        <v>38625</v>
      </c>
      <c r="E22" s="396">
        <v>54106</v>
      </c>
      <c r="F22" s="396">
        <v>298</v>
      </c>
      <c r="G22" s="396">
        <v>112</v>
      </c>
      <c r="H22" s="396">
        <v>6903</v>
      </c>
      <c r="I22" s="396">
        <v>5493</v>
      </c>
      <c r="J22" s="396">
        <v>397</v>
      </c>
      <c r="K22" s="396">
        <v>698</v>
      </c>
      <c r="L22" s="396">
        <v>640</v>
      </c>
      <c r="M22" s="396">
        <v>8329</v>
      </c>
      <c r="N22" s="396">
        <v>362623</v>
      </c>
      <c r="O22" s="396">
        <v>100</v>
      </c>
      <c r="P22" s="30"/>
      <c r="Q22" s="30"/>
      <c r="R22" s="30"/>
      <c r="S22" s="30"/>
    </row>
    <row r="23" spans="1:19" s="24" customFormat="1" ht="31.5" customHeight="1">
      <c r="A23" s="611" t="s">
        <v>461</v>
      </c>
      <c r="B23" s="397">
        <v>698.2368558315818</v>
      </c>
      <c r="C23" s="397">
        <v>729.6475028034158</v>
      </c>
      <c r="D23" s="397">
        <v>411.2709464950173</v>
      </c>
      <c r="E23" s="397">
        <v>1006.4485780885781</v>
      </c>
      <c r="F23" s="397">
        <v>298.45</v>
      </c>
      <c r="G23" s="397">
        <v>204.3658536585366</v>
      </c>
      <c r="H23" s="397">
        <v>804.5631469979296</v>
      </c>
      <c r="I23" s="397">
        <v>727.0971528471529</v>
      </c>
      <c r="J23" s="397">
        <v>283.1422505307856</v>
      </c>
      <c r="K23" s="397">
        <v>622.5130353817505</v>
      </c>
      <c r="L23" s="397">
        <v>524.0752688172043</v>
      </c>
      <c r="M23" s="397">
        <v>771.0320566694681</v>
      </c>
      <c r="N23" s="397">
        <v>715.5455716037187</v>
      </c>
      <c r="O23" s="397" t="s">
        <v>52</v>
      </c>
      <c r="P23" s="31"/>
      <c r="Q23" s="31"/>
      <c r="R23" s="31"/>
      <c r="S23" s="31"/>
    </row>
    <row r="24" spans="1:19" s="23" customFormat="1" ht="31.5" customHeight="1">
      <c r="A24" s="607" t="s">
        <v>462</v>
      </c>
      <c r="B24" s="398">
        <v>750</v>
      </c>
      <c r="C24" s="398">
        <v>850</v>
      </c>
      <c r="D24" s="398">
        <v>350</v>
      </c>
      <c r="E24" s="398">
        <v>1098</v>
      </c>
      <c r="F24" s="398">
        <v>50</v>
      </c>
      <c r="G24" s="398">
        <v>50</v>
      </c>
      <c r="H24" s="398">
        <v>950</v>
      </c>
      <c r="I24" s="398">
        <v>750</v>
      </c>
      <c r="J24" s="398">
        <v>250</v>
      </c>
      <c r="K24" s="398">
        <v>550</v>
      </c>
      <c r="L24" s="398">
        <v>450</v>
      </c>
      <c r="M24" s="398">
        <v>850</v>
      </c>
      <c r="N24" s="398">
        <v>850</v>
      </c>
      <c r="O24" s="598" t="s">
        <v>52</v>
      </c>
      <c r="P24" s="30"/>
      <c r="Q24" s="30"/>
      <c r="R24" s="30"/>
      <c r="S24" s="30"/>
    </row>
    <row r="25" spans="1:19" ht="11.25">
      <c r="A25" s="820" t="s">
        <v>463</v>
      </c>
      <c r="B25" s="820"/>
      <c r="C25" s="820"/>
      <c r="D25" s="820"/>
      <c r="E25" s="820"/>
      <c r="F25" s="820"/>
      <c r="G25" s="820"/>
      <c r="H25" s="820"/>
      <c r="I25" s="820"/>
      <c r="J25" s="820"/>
      <c r="K25" s="820"/>
      <c r="L25" s="820"/>
      <c r="M25" s="820"/>
      <c r="N25" s="820"/>
      <c r="O25" s="820"/>
      <c r="P25" s="849"/>
      <c r="Q25" s="849"/>
      <c r="R25" s="849"/>
      <c r="S25" s="849"/>
    </row>
    <row r="26" spans="1:19" ht="11.25">
      <c r="A26" s="210"/>
      <c r="B26" s="210"/>
      <c r="C26" s="210"/>
      <c r="D26" s="210"/>
      <c r="E26" s="210"/>
      <c r="F26" s="210"/>
      <c r="G26" s="210"/>
      <c r="H26" s="210"/>
      <c r="I26" s="210"/>
      <c r="J26" s="210"/>
      <c r="K26" s="210"/>
      <c r="L26" s="210"/>
      <c r="M26" s="210"/>
      <c r="N26" s="210"/>
      <c r="O26" s="210"/>
      <c r="P26" s="353"/>
      <c r="Q26" s="353"/>
      <c r="R26" s="353"/>
      <c r="S26" s="353"/>
    </row>
    <row r="27" spans="1:15" ht="11.25">
      <c r="A27" s="821" t="s">
        <v>483</v>
      </c>
      <c r="B27" s="821"/>
      <c r="C27" s="821"/>
      <c r="D27" s="821"/>
      <c r="E27" s="821"/>
      <c r="F27" s="821"/>
      <c r="G27" s="821"/>
      <c r="H27" s="821"/>
      <c r="I27" s="821"/>
      <c r="J27" s="821"/>
      <c r="K27" s="821"/>
      <c r="L27" s="821"/>
      <c r="M27" s="821"/>
      <c r="N27" s="821"/>
      <c r="O27" s="821"/>
    </row>
    <row r="28" spans="1:15" ht="11.25">
      <c r="A28" s="14"/>
      <c r="B28" s="14"/>
      <c r="C28" s="14"/>
      <c r="D28" s="14"/>
      <c r="E28" s="14"/>
      <c r="F28" s="14"/>
      <c r="G28" s="14"/>
      <c r="H28" s="14"/>
      <c r="I28" s="14"/>
      <c r="J28" s="14"/>
      <c r="K28" s="14"/>
      <c r="L28" s="14"/>
      <c r="M28" s="14"/>
      <c r="N28" s="14"/>
      <c r="O28" s="14"/>
    </row>
    <row r="29" spans="1:15" ht="11.25">
      <c r="A29" s="873" t="s">
        <v>284</v>
      </c>
      <c r="B29" s="873"/>
      <c r="C29" s="873"/>
      <c r="D29" s="873"/>
      <c r="E29" s="873"/>
      <c r="F29" s="873"/>
      <c r="G29" s="873"/>
      <c r="H29" s="873"/>
      <c r="I29" s="873"/>
      <c r="J29" s="873"/>
      <c r="K29" s="873"/>
      <c r="L29" s="873"/>
      <c r="M29" s="873"/>
      <c r="N29" s="873"/>
      <c r="O29" s="873"/>
    </row>
    <row r="30" spans="1:15" ht="11.25">
      <c r="A30" s="14"/>
      <c r="B30" s="14"/>
      <c r="C30" s="14"/>
      <c r="D30" s="14"/>
      <c r="E30" s="14"/>
      <c r="F30" s="14"/>
      <c r="G30" s="14"/>
      <c r="H30" s="14"/>
      <c r="I30" s="14"/>
      <c r="J30" s="14"/>
      <c r="K30" s="14"/>
      <c r="L30" s="14"/>
      <c r="M30" s="14"/>
      <c r="N30" s="14"/>
      <c r="O30" s="14"/>
    </row>
    <row r="31" spans="1:15" ht="15" customHeight="1">
      <c r="A31" s="376"/>
      <c r="B31" s="582"/>
      <c r="C31" s="582"/>
      <c r="D31" s="824" t="s">
        <v>443</v>
      </c>
      <c r="E31" s="399"/>
      <c r="F31" s="399"/>
      <c r="G31" s="399"/>
      <c r="H31" s="824" t="s">
        <v>444</v>
      </c>
      <c r="I31" s="824" t="s">
        <v>260</v>
      </c>
      <c r="J31" s="582"/>
      <c r="K31" s="582"/>
      <c r="L31" s="824" t="s">
        <v>263</v>
      </c>
      <c r="M31" s="582"/>
      <c r="N31" s="582"/>
      <c r="O31" s="583"/>
    </row>
    <row r="32" spans="1:15" ht="15" customHeight="1">
      <c r="A32" s="585" t="s">
        <v>445</v>
      </c>
      <c r="B32" s="923" t="s">
        <v>255</v>
      </c>
      <c r="C32" s="585" t="s">
        <v>446</v>
      </c>
      <c r="D32" s="925"/>
      <c r="E32" s="923" t="s">
        <v>125</v>
      </c>
      <c r="F32" s="923" t="s">
        <v>257</v>
      </c>
      <c r="G32" s="923" t="s">
        <v>258</v>
      </c>
      <c r="H32" s="925"/>
      <c r="I32" s="925"/>
      <c r="J32" s="923" t="s">
        <v>261</v>
      </c>
      <c r="K32" s="923" t="s">
        <v>262</v>
      </c>
      <c r="L32" s="925" t="s">
        <v>263</v>
      </c>
      <c r="M32" s="923" t="s">
        <v>264</v>
      </c>
      <c r="N32" s="923" t="s">
        <v>17</v>
      </c>
      <c r="O32" s="923" t="s">
        <v>164</v>
      </c>
    </row>
    <row r="33" spans="1:15" ht="11.25">
      <c r="A33" s="585" t="s">
        <v>447</v>
      </c>
      <c r="B33" s="923"/>
      <c r="C33" s="585" t="s">
        <v>265</v>
      </c>
      <c r="D33" s="925"/>
      <c r="E33" s="924"/>
      <c r="F33" s="924"/>
      <c r="G33" s="924"/>
      <c r="H33" s="925"/>
      <c r="I33" s="925"/>
      <c r="J33" s="923" t="s">
        <v>261</v>
      </c>
      <c r="K33" s="923" t="s">
        <v>262</v>
      </c>
      <c r="L33" s="925"/>
      <c r="M33" s="923" t="s">
        <v>264</v>
      </c>
      <c r="N33" s="923" t="s">
        <v>17</v>
      </c>
      <c r="O33" s="923" t="s">
        <v>164</v>
      </c>
    </row>
    <row r="34" spans="1:15" ht="11.25">
      <c r="A34" s="377"/>
      <c r="B34" s="587"/>
      <c r="C34" s="587"/>
      <c r="D34" s="925"/>
      <c r="E34" s="389"/>
      <c r="F34" s="389"/>
      <c r="G34" s="389"/>
      <c r="H34" s="925"/>
      <c r="I34" s="925"/>
      <c r="J34" s="587"/>
      <c r="K34" s="587"/>
      <c r="L34" s="925"/>
      <c r="M34" s="587"/>
      <c r="N34" s="587"/>
      <c r="O34" s="610"/>
    </row>
    <row r="35" spans="1:15" ht="11.25">
      <c r="A35" s="376" t="s">
        <v>448</v>
      </c>
      <c r="B35" s="390">
        <v>9</v>
      </c>
      <c r="C35" s="390">
        <v>0</v>
      </c>
      <c r="D35" s="390">
        <v>0</v>
      </c>
      <c r="E35" s="390">
        <v>0</v>
      </c>
      <c r="F35" s="390">
        <v>0</v>
      </c>
      <c r="G35" s="390">
        <v>0</v>
      </c>
      <c r="H35" s="390">
        <v>0</v>
      </c>
      <c r="I35" s="390">
        <v>4</v>
      </c>
      <c r="J35" s="390">
        <v>0</v>
      </c>
      <c r="K35" s="390">
        <v>0</v>
      </c>
      <c r="L35" s="390">
        <v>3</v>
      </c>
      <c r="M35" s="390">
        <v>0</v>
      </c>
      <c r="N35" s="390">
        <v>16</v>
      </c>
      <c r="O35" s="390">
        <v>0.01667778519012675</v>
      </c>
    </row>
    <row r="36" spans="1:15" ht="11.25">
      <c r="A36" s="377" t="s">
        <v>449</v>
      </c>
      <c r="B36" s="391">
        <v>3328</v>
      </c>
      <c r="C36" s="391">
        <v>342</v>
      </c>
      <c r="D36" s="391">
        <v>1137</v>
      </c>
      <c r="E36" s="391">
        <v>166</v>
      </c>
      <c r="F36" s="391">
        <v>6</v>
      </c>
      <c r="G36" s="391">
        <v>3</v>
      </c>
      <c r="H36" s="391">
        <v>49</v>
      </c>
      <c r="I36" s="391">
        <v>68</v>
      </c>
      <c r="J36" s="391">
        <v>4</v>
      </c>
      <c r="K36" s="391">
        <v>9</v>
      </c>
      <c r="L36" s="391">
        <v>9</v>
      </c>
      <c r="M36" s="391">
        <v>12</v>
      </c>
      <c r="N36" s="391">
        <v>5133</v>
      </c>
      <c r="O36" s="391">
        <v>5.3504419613075385</v>
      </c>
    </row>
    <row r="37" spans="1:15" ht="11.25">
      <c r="A37" s="377" t="s">
        <v>450</v>
      </c>
      <c r="B37" s="391">
        <v>5986</v>
      </c>
      <c r="C37" s="391">
        <v>820</v>
      </c>
      <c r="D37" s="391">
        <v>1371</v>
      </c>
      <c r="E37" s="391">
        <v>87</v>
      </c>
      <c r="F37" s="391">
        <v>5</v>
      </c>
      <c r="G37" s="391">
        <v>0</v>
      </c>
      <c r="H37" s="391">
        <v>52</v>
      </c>
      <c r="I37" s="391">
        <v>72</v>
      </c>
      <c r="J37" s="391">
        <v>3</v>
      </c>
      <c r="K37" s="391">
        <v>16</v>
      </c>
      <c r="L37" s="391">
        <v>8</v>
      </c>
      <c r="M37" s="391">
        <v>15</v>
      </c>
      <c r="N37" s="391">
        <v>8435</v>
      </c>
      <c r="O37" s="391">
        <v>8.792319879919946</v>
      </c>
    </row>
    <row r="38" spans="1:15" ht="11.25">
      <c r="A38" s="377" t="s">
        <v>451</v>
      </c>
      <c r="B38" s="391">
        <v>4739</v>
      </c>
      <c r="C38" s="391">
        <v>422</v>
      </c>
      <c r="D38" s="391">
        <v>1056</v>
      </c>
      <c r="E38" s="391">
        <v>83</v>
      </c>
      <c r="F38" s="391">
        <v>11</v>
      </c>
      <c r="G38" s="391">
        <v>1</v>
      </c>
      <c r="H38" s="391">
        <v>44</v>
      </c>
      <c r="I38" s="391">
        <v>94</v>
      </c>
      <c r="J38" s="391">
        <v>10</v>
      </c>
      <c r="K38" s="391">
        <v>22</v>
      </c>
      <c r="L38" s="391">
        <v>13</v>
      </c>
      <c r="M38" s="391">
        <v>21</v>
      </c>
      <c r="N38" s="391">
        <v>6516</v>
      </c>
      <c r="O38" s="391">
        <v>6.79202801867912</v>
      </c>
    </row>
    <row r="39" spans="1:15" ht="11.25">
      <c r="A39" s="377" t="s">
        <v>452</v>
      </c>
      <c r="B39" s="391">
        <v>4870</v>
      </c>
      <c r="C39" s="391">
        <v>385</v>
      </c>
      <c r="D39" s="391">
        <v>1393</v>
      </c>
      <c r="E39" s="391">
        <v>77</v>
      </c>
      <c r="F39" s="391">
        <v>7</v>
      </c>
      <c r="G39" s="391">
        <v>1</v>
      </c>
      <c r="H39" s="391">
        <v>42</v>
      </c>
      <c r="I39" s="391">
        <v>97</v>
      </c>
      <c r="J39" s="391">
        <v>0</v>
      </c>
      <c r="K39" s="391">
        <v>12</v>
      </c>
      <c r="L39" s="391">
        <v>20</v>
      </c>
      <c r="M39" s="391">
        <v>28</v>
      </c>
      <c r="N39" s="391">
        <v>6932</v>
      </c>
      <c r="O39" s="391">
        <v>7.225650433622415</v>
      </c>
    </row>
    <row r="40" spans="1:15" ht="11.25">
      <c r="A40" s="377" t="s">
        <v>453</v>
      </c>
      <c r="B40" s="391">
        <v>4672</v>
      </c>
      <c r="C40" s="391">
        <v>328</v>
      </c>
      <c r="D40" s="391">
        <v>1943</v>
      </c>
      <c r="E40" s="391">
        <v>156</v>
      </c>
      <c r="F40" s="391">
        <v>6</v>
      </c>
      <c r="G40" s="391">
        <v>1</v>
      </c>
      <c r="H40" s="391">
        <v>62</v>
      </c>
      <c r="I40" s="391">
        <v>104</v>
      </c>
      <c r="J40" s="391">
        <v>4</v>
      </c>
      <c r="K40" s="391">
        <v>8</v>
      </c>
      <c r="L40" s="391">
        <v>15</v>
      </c>
      <c r="M40" s="391">
        <v>39</v>
      </c>
      <c r="N40" s="391">
        <v>7338</v>
      </c>
      <c r="O40" s="391">
        <v>7.648849232821881</v>
      </c>
    </row>
    <row r="41" spans="1:15" ht="11.25">
      <c r="A41" s="377" t="s">
        <v>454</v>
      </c>
      <c r="B41" s="391">
        <v>4329</v>
      </c>
      <c r="C41" s="391">
        <v>328</v>
      </c>
      <c r="D41" s="391">
        <v>555</v>
      </c>
      <c r="E41" s="391">
        <v>196</v>
      </c>
      <c r="F41" s="391">
        <v>4</v>
      </c>
      <c r="G41" s="391">
        <v>0</v>
      </c>
      <c r="H41" s="391">
        <v>57</v>
      </c>
      <c r="I41" s="391">
        <v>86</v>
      </c>
      <c r="J41" s="391">
        <v>3</v>
      </c>
      <c r="K41" s="391">
        <v>10</v>
      </c>
      <c r="L41" s="391">
        <v>24</v>
      </c>
      <c r="M41" s="391">
        <v>34</v>
      </c>
      <c r="N41" s="391">
        <v>5626</v>
      </c>
      <c r="O41" s="391">
        <v>5.864326217478319</v>
      </c>
    </row>
    <row r="42" spans="1:15" ht="11.25">
      <c r="A42" s="377" t="s">
        <v>455</v>
      </c>
      <c r="B42" s="391">
        <v>4290</v>
      </c>
      <c r="C42" s="391">
        <v>289</v>
      </c>
      <c r="D42" s="391">
        <v>467</v>
      </c>
      <c r="E42" s="391">
        <v>266</v>
      </c>
      <c r="F42" s="391">
        <v>8</v>
      </c>
      <c r="G42" s="391">
        <v>0</v>
      </c>
      <c r="H42" s="391">
        <v>52</v>
      </c>
      <c r="I42" s="391">
        <v>54</v>
      </c>
      <c r="J42" s="391">
        <v>1</v>
      </c>
      <c r="K42" s="391">
        <v>7</v>
      </c>
      <c r="L42" s="391">
        <v>14</v>
      </c>
      <c r="M42" s="391">
        <v>74</v>
      </c>
      <c r="N42" s="391">
        <v>5522</v>
      </c>
      <c r="O42" s="391">
        <v>5.755920613742495</v>
      </c>
    </row>
    <row r="43" spans="1:15" ht="11.25">
      <c r="A43" s="377" t="s">
        <v>456</v>
      </c>
      <c r="B43" s="391">
        <v>4239</v>
      </c>
      <c r="C43" s="391">
        <v>262</v>
      </c>
      <c r="D43" s="391">
        <v>374</v>
      </c>
      <c r="E43" s="391">
        <v>357</v>
      </c>
      <c r="F43" s="391">
        <v>3</v>
      </c>
      <c r="G43" s="391">
        <v>0</v>
      </c>
      <c r="H43" s="391">
        <v>69</v>
      </c>
      <c r="I43" s="391">
        <v>83</v>
      </c>
      <c r="J43" s="391">
        <v>6</v>
      </c>
      <c r="K43" s="391">
        <v>5</v>
      </c>
      <c r="L43" s="391">
        <v>17</v>
      </c>
      <c r="M43" s="391">
        <v>99</v>
      </c>
      <c r="N43" s="391">
        <v>5514</v>
      </c>
      <c r="O43" s="391">
        <v>5.747581721147432</v>
      </c>
    </row>
    <row r="44" spans="1:15" ht="11.25">
      <c r="A44" s="377" t="s">
        <v>457</v>
      </c>
      <c r="B44" s="391">
        <v>4023</v>
      </c>
      <c r="C44" s="391">
        <v>272</v>
      </c>
      <c r="D44" s="391">
        <v>350</v>
      </c>
      <c r="E44" s="391">
        <v>573</v>
      </c>
      <c r="F44" s="391">
        <v>3</v>
      </c>
      <c r="G44" s="391">
        <v>0</v>
      </c>
      <c r="H44" s="391">
        <v>75</v>
      </c>
      <c r="I44" s="391">
        <v>71</v>
      </c>
      <c r="J44" s="391">
        <v>2</v>
      </c>
      <c r="K44" s="391">
        <v>7</v>
      </c>
      <c r="L44" s="391">
        <v>17</v>
      </c>
      <c r="M44" s="391">
        <v>952</v>
      </c>
      <c r="N44" s="391">
        <v>6345</v>
      </c>
      <c r="O44" s="391">
        <v>6.61378418945964</v>
      </c>
    </row>
    <row r="45" spans="1:15" ht="11.25">
      <c r="A45" s="377" t="s">
        <v>458</v>
      </c>
      <c r="B45" s="391">
        <v>4204</v>
      </c>
      <c r="C45" s="391">
        <v>317</v>
      </c>
      <c r="D45" s="391">
        <v>321</v>
      </c>
      <c r="E45" s="391">
        <v>992</v>
      </c>
      <c r="F45" s="391">
        <v>3</v>
      </c>
      <c r="G45" s="391">
        <v>0</v>
      </c>
      <c r="H45" s="391">
        <v>74</v>
      </c>
      <c r="I45" s="391">
        <v>83</v>
      </c>
      <c r="J45" s="391">
        <v>3</v>
      </c>
      <c r="K45" s="391">
        <v>4</v>
      </c>
      <c r="L45" s="391">
        <v>14</v>
      </c>
      <c r="M45" s="391">
        <v>31</v>
      </c>
      <c r="N45" s="391">
        <v>6046</v>
      </c>
      <c r="O45" s="391">
        <v>6.302118078719146</v>
      </c>
    </row>
    <row r="46" spans="1:15" ht="11.25">
      <c r="A46" s="377" t="s">
        <v>459</v>
      </c>
      <c r="B46" s="391">
        <v>4521</v>
      </c>
      <c r="C46" s="391">
        <v>264</v>
      </c>
      <c r="D46" s="391">
        <v>213</v>
      </c>
      <c r="E46" s="391">
        <v>2489</v>
      </c>
      <c r="F46" s="391">
        <v>2</v>
      </c>
      <c r="G46" s="391">
        <v>0</v>
      </c>
      <c r="H46" s="391">
        <v>115</v>
      </c>
      <c r="I46" s="391">
        <v>99</v>
      </c>
      <c r="J46" s="391">
        <v>3</v>
      </c>
      <c r="K46" s="391">
        <v>4</v>
      </c>
      <c r="L46" s="391">
        <v>13</v>
      </c>
      <c r="M46" s="391">
        <v>25</v>
      </c>
      <c r="N46" s="391">
        <v>7748</v>
      </c>
      <c r="O46" s="391">
        <v>8.07621747831888</v>
      </c>
    </row>
    <row r="47" spans="1:15" ht="11.25">
      <c r="A47" s="604" t="s">
        <v>460</v>
      </c>
      <c r="B47" s="392">
        <v>13559</v>
      </c>
      <c r="C47" s="392">
        <v>1276</v>
      </c>
      <c r="D47" s="392">
        <v>920</v>
      </c>
      <c r="E47" s="392">
        <v>8071</v>
      </c>
      <c r="F47" s="392">
        <v>8</v>
      </c>
      <c r="G47" s="392">
        <v>0</v>
      </c>
      <c r="H47" s="392">
        <v>554</v>
      </c>
      <c r="I47" s="392">
        <v>234</v>
      </c>
      <c r="J47" s="392">
        <v>9</v>
      </c>
      <c r="K47" s="392">
        <v>50</v>
      </c>
      <c r="L47" s="392">
        <v>45</v>
      </c>
      <c r="M47" s="392">
        <v>39</v>
      </c>
      <c r="N47" s="392">
        <v>24765</v>
      </c>
      <c r="O47" s="392">
        <v>25.814084389593063</v>
      </c>
    </row>
    <row r="48" spans="1:19" s="23" customFormat="1" ht="18.75" customHeight="1">
      <c r="A48" s="605" t="s">
        <v>161</v>
      </c>
      <c r="B48" s="396">
        <v>62769</v>
      </c>
      <c r="C48" s="396">
        <v>5305</v>
      </c>
      <c r="D48" s="396">
        <v>10100</v>
      </c>
      <c r="E48" s="396">
        <v>13513</v>
      </c>
      <c r="F48" s="396">
        <v>66</v>
      </c>
      <c r="G48" s="396">
        <v>6</v>
      </c>
      <c r="H48" s="396">
        <v>1245</v>
      </c>
      <c r="I48" s="396">
        <v>1149</v>
      </c>
      <c r="J48" s="396">
        <v>48</v>
      </c>
      <c r="K48" s="396">
        <v>154</v>
      </c>
      <c r="L48" s="396">
        <v>212</v>
      </c>
      <c r="M48" s="396">
        <v>1369</v>
      </c>
      <c r="N48" s="396">
        <v>95936</v>
      </c>
      <c r="O48" s="396">
        <v>100</v>
      </c>
      <c r="P48" s="30"/>
      <c r="Q48" s="30"/>
      <c r="R48" s="30"/>
      <c r="S48" s="30"/>
    </row>
    <row r="49" spans="1:19" s="24" customFormat="1" ht="31.5" customHeight="1">
      <c r="A49" s="611" t="s">
        <v>461</v>
      </c>
      <c r="B49" s="397">
        <v>660.4256054811982</v>
      </c>
      <c r="C49" s="397">
        <v>622.6265786993403</v>
      </c>
      <c r="D49" s="397">
        <v>456.8066336633663</v>
      </c>
      <c r="E49" s="397">
        <v>1005.7033227262637</v>
      </c>
      <c r="F49" s="397">
        <v>528.5151515151515</v>
      </c>
      <c r="G49" s="397">
        <v>200</v>
      </c>
      <c r="H49" s="397">
        <v>838.3349397590362</v>
      </c>
      <c r="I49" s="397">
        <v>666.4480349344979</v>
      </c>
      <c r="J49" s="397">
        <v>611.0208333333334</v>
      </c>
      <c r="K49" s="397">
        <v>641.5324675324675</v>
      </c>
      <c r="L49" s="397">
        <v>691.3732057416267</v>
      </c>
      <c r="M49" s="397">
        <v>791.9627465303141</v>
      </c>
      <c r="N49" s="397">
        <v>689.6879899916597</v>
      </c>
      <c r="O49" s="397" t="s">
        <v>52</v>
      </c>
      <c r="P49" s="31"/>
      <c r="Q49" s="31"/>
      <c r="R49" s="31"/>
      <c r="S49" s="31"/>
    </row>
    <row r="50" spans="1:19" s="23" customFormat="1" ht="31.5" customHeight="1">
      <c r="A50" s="607" t="s">
        <v>462</v>
      </c>
      <c r="B50" s="398">
        <v>650</v>
      </c>
      <c r="C50" s="398">
        <v>650</v>
      </c>
      <c r="D50" s="398">
        <v>450</v>
      </c>
      <c r="E50" s="398">
        <v>1098</v>
      </c>
      <c r="F50" s="398">
        <v>450</v>
      </c>
      <c r="G50" s="398">
        <v>150</v>
      </c>
      <c r="H50" s="398">
        <v>1049</v>
      </c>
      <c r="I50" s="398">
        <v>650</v>
      </c>
      <c r="J50" s="398">
        <v>600</v>
      </c>
      <c r="K50" s="398">
        <v>600</v>
      </c>
      <c r="L50" s="398">
        <v>750</v>
      </c>
      <c r="M50" s="398">
        <v>850</v>
      </c>
      <c r="N50" s="398">
        <v>750</v>
      </c>
      <c r="O50" s="598" t="s">
        <v>52</v>
      </c>
      <c r="P50" s="30"/>
      <c r="Q50" s="30"/>
      <c r="R50" s="30"/>
      <c r="S50" s="30"/>
    </row>
    <row r="51" spans="1:19" ht="11.25">
      <c r="A51" s="820" t="s">
        <v>463</v>
      </c>
      <c r="B51" s="820"/>
      <c r="C51" s="820"/>
      <c r="D51" s="820"/>
      <c r="E51" s="820"/>
      <c r="F51" s="820"/>
      <c r="G51" s="820"/>
      <c r="H51" s="820"/>
      <c r="I51" s="820"/>
      <c r="J51" s="820"/>
      <c r="K51" s="820"/>
      <c r="L51" s="820"/>
      <c r="M51" s="820"/>
      <c r="N51" s="820"/>
      <c r="O51" s="820"/>
      <c r="P51" s="849"/>
      <c r="Q51" s="849"/>
      <c r="R51" s="849"/>
      <c r="S51" s="849"/>
    </row>
    <row r="52" spans="1:19" ht="11.25">
      <c r="A52" s="210"/>
      <c r="B52" s="210"/>
      <c r="C52" s="210"/>
      <c r="D52" s="210"/>
      <c r="E52" s="210"/>
      <c r="F52" s="210"/>
      <c r="G52" s="210"/>
      <c r="H52" s="210"/>
      <c r="I52" s="210"/>
      <c r="J52" s="210"/>
      <c r="K52" s="210"/>
      <c r="L52" s="210"/>
      <c r="M52" s="210"/>
      <c r="N52" s="210"/>
      <c r="O52" s="210"/>
      <c r="P52" s="353"/>
      <c r="Q52" s="353"/>
      <c r="R52" s="353"/>
      <c r="S52" s="353"/>
    </row>
    <row r="53" spans="1:19" s="580" customFormat="1" ht="11.25">
      <c r="A53" s="821" t="s">
        <v>484</v>
      </c>
      <c r="B53" s="821"/>
      <c r="C53" s="821"/>
      <c r="D53" s="821"/>
      <c r="E53" s="821"/>
      <c r="F53" s="821"/>
      <c r="G53" s="821"/>
      <c r="H53" s="821"/>
      <c r="I53" s="821"/>
      <c r="J53" s="821"/>
      <c r="K53" s="821"/>
      <c r="L53" s="821"/>
      <c r="M53" s="821"/>
      <c r="N53" s="821"/>
      <c r="O53" s="821"/>
      <c r="P53" s="608"/>
      <c r="Q53" s="608"/>
      <c r="R53" s="608"/>
      <c r="S53" s="608"/>
    </row>
    <row r="54" spans="1:15" ht="11.25">
      <c r="A54" s="857"/>
      <c r="B54" s="857"/>
      <c r="C54" s="857"/>
      <c r="D54" s="857"/>
      <c r="E54" s="857"/>
      <c r="F54" s="857"/>
      <c r="G54" s="857"/>
      <c r="H54" s="857"/>
      <c r="I54" s="857"/>
      <c r="J54" s="857"/>
      <c r="K54" s="857"/>
      <c r="L54" s="857"/>
      <c r="M54" s="857"/>
      <c r="N54" s="857"/>
      <c r="O54" s="857"/>
    </row>
    <row r="55" spans="1:15" ht="11.25">
      <c r="A55" s="873" t="s">
        <v>283</v>
      </c>
      <c r="B55" s="873"/>
      <c r="C55" s="873"/>
      <c r="D55" s="873"/>
      <c r="E55" s="873"/>
      <c r="F55" s="873"/>
      <c r="G55" s="873"/>
      <c r="H55" s="873"/>
      <c r="I55" s="873"/>
      <c r="J55" s="873"/>
      <c r="K55" s="873"/>
      <c r="L55" s="873"/>
      <c r="M55" s="873"/>
      <c r="N55" s="873"/>
      <c r="O55" s="873"/>
    </row>
    <row r="56" spans="1:15" ht="11.25">
      <c r="A56" s="14"/>
      <c r="B56" s="14"/>
      <c r="C56" s="14"/>
      <c r="D56" s="14"/>
      <c r="E56" s="14"/>
      <c r="F56" s="14"/>
      <c r="G56" s="14"/>
      <c r="H56" s="14"/>
      <c r="I56" s="14"/>
      <c r="J56" s="14"/>
      <c r="K56" s="14"/>
      <c r="L56" s="14"/>
      <c r="M56" s="14"/>
      <c r="N56" s="14"/>
      <c r="O56" s="14"/>
    </row>
    <row r="57" spans="1:15" ht="12.75" customHeight="1">
      <c r="A57" s="376"/>
      <c r="B57" s="582"/>
      <c r="C57" s="582"/>
      <c r="D57" s="824" t="s">
        <v>443</v>
      </c>
      <c r="E57" s="399"/>
      <c r="F57" s="399"/>
      <c r="G57" s="399"/>
      <c r="H57" s="824" t="s">
        <v>444</v>
      </c>
      <c r="I57" s="824" t="s">
        <v>260</v>
      </c>
      <c r="J57" s="582"/>
      <c r="K57" s="582"/>
      <c r="L57" s="824" t="s">
        <v>263</v>
      </c>
      <c r="M57" s="582"/>
      <c r="N57" s="582"/>
      <c r="O57" s="583"/>
    </row>
    <row r="58" spans="1:15" ht="15" customHeight="1">
      <c r="A58" s="585" t="s">
        <v>445</v>
      </c>
      <c r="B58" s="923" t="s">
        <v>255</v>
      </c>
      <c r="C58" s="585" t="s">
        <v>446</v>
      </c>
      <c r="D58" s="925"/>
      <c r="E58" s="923" t="s">
        <v>125</v>
      </c>
      <c r="F58" s="923" t="s">
        <v>257</v>
      </c>
      <c r="G58" s="923" t="s">
        <v>258</v>
      </c>
      <c r="H58" s="925"/>
      <c r="I58" s="925"/>
      <c r="J58" s="923" t="s">
        <v>261</v>
      </c>
      <c r="K58" s="923" t="s">
        <v>262</v>
      </c>
      <c r="L58" s="925" t="s">
        <v>263</v>
      </c>
      <c r="M58" s="923" t="s">
        <v>264</v>
      </c>
      <c r="N58" s="923" t="s">
        <v>17</v>
      </c>
      <c r="O58" s="923" t="s">
        <v>164</v>
      </c>
    </row>
    <row r="59" spans="1:15" ht="11.25">
      <c r="A59" s="585" t="s">
        <v>447</v>
      </c>
      <c r="B59" s="923"/>
      <c r="C59" s="585" t="s">
        <v>265</v>
      </c>
      <c r="D59" s="925"/>
      <c r="E59" s="924"/>
      <c r="F59" s="924"/>
      <c r="G59" s="924"/>
      <c r="H59" s="925"/>
      <c r="I59" s="925"/>
      <c r="J59" s="923" t="s">
        <v>261</v>
      </c>
      <c r="K59" s="923" t="s">
        <v>262</v>
      </c>
      <c r="L59" s="925"/>
      <c r="M59" s="923" t="s">
        <v>264</v>
      </c>
      <c r="N59" s="923" t="s">
        <v>17</v>
      </c>
      <c r="O59" s="923" t="s">
        <v>164</v>
      </c>
    </row>
    <row r="60" spans="1:15" ht="11.25">
      <c r="A60" s="377"/>
      <c r="B60" s="587"/>
      <c r="C60" s="587"/>
      <c r="D60" s="925"/>
      <c r="E60" s="389"/>
      <c r="F60" s="389"/>
      <c r="G60" s="389"/>
      <c r="H60" s="925"/>
      <c r="I60" s="925"/>
      <c r="J60" s="587"/>
      <c r="K60" s="587"/>
      <c r="L60" s="925"/>
      <c r="M60" s="587"/>
      <c r="N60" s="587"/>
      <c r="O60" s="610"/>
    </row>
    <row r="61" spans="1:15" ht="11.25">
      <c r="A61" s="376" t="s">
        <v>448</v>
      </c>
      <c r="B61" s="390">
        <v>20</v>
      </c>
      <c r="C61" s="390">
        <v>0</v>
      </c>
      <c r="D61" s="390">
        <v>0</v>
      </c>
      <c r="E61" s="390">
        <v>0</v>
      </c>
      <c r="F61" s="390">
        <v>0</v>
      </c>
      <c r="G61" s="390">
        <v>0</v>
      </c>
      <c r="H61" s="390">
        <v>2</v>
      </c>
      <c r="I61" s="390">
        <v>2</v>
      </c>
      <c r="J61" s="390">
        <v>0</v>
      </c>
      <c r="K61" s="390">
        <v>0</v>
      </c>
      <c r="L61" s="390">
        <v>7</v>
      </c>
      <c r="M61" s="390">
        <v>0</v>
      </c>
      <c r="N61" s="390">
        <v>31</v>
      </c>
      <c r="O61" s="390">
        <v>0.011624113661333323</v>
      </c>
    </row>
    <row r="62" spans="1:15" ht="11.25">
      <c r="A62" s="377" t="s">
        <v>449</v>
      </c>
      <c r="B62" s="391">
        <v>9833</v>
      </c>
      <c r="C62" s="391">
        <v>377</v>
      </c>
      <c r="D62" s="391">
        <v>6589</v>
      </c>
      <c r="E62" s="391">
        <v>522</v>
      </c>
      <c r="F62" s="391">
        <v>159</v>
      </c>
      <c r="G62" s="391">
        <v>82</v>
      </c>
      <c r="H62" s="391">
        <v>101</v>
      </c>
      <c r="I62" s="391">
        <v>76</v>
      </c>
      <c r="J62" s="391">
        <v>78</v>
      </c>
      <c r="K62" s="391">
        <v>24</v>
      </c>
      <c r="L62" s="391">
        <v>54</v>
      </c>
      <c r="M62" s="391">
        <v>82</v>
      </c>
      <c r="N62" s="391">
        <v>17977</v>
      </c>
      <c r="O62" s="391">
        <v>6.740861009348037</v>
      </c>
    </row>
    <row r="63" spans="1:15" ht="11.25">
      <c r="A63" s="377" t="s">
        <v>450</v>
      </c>
      <c r="B63" s="391">
        <v>16484</v>
      </c>
      <c r="C63" s="391">
        <v>641</v>
      </c>
      <c r="D63" s="391">
        <v>3926</v>
      </c>
      <c r="E63" s="391">
        <v>180</v>
      </c>
      <c r="F63" s="391">
        <v>6</v>
      </c>
      <c r="G63" s="391">
        <v>1</v>
      </c>
      <c r="H63" s="391">
        <v>197</v>
      </c>
      <c r="I63" s="391">
        <v>131</v>
      </c>
      <c r="J63" s="391">
        <v>70</v>
      </c>
      <c r="K63" s="391">
        <v>37</v>
      </c>
      <c r="L63" s="391">
        <v>55</v>
      </c>
      <c r="M63" s="391">
        <v>139</v>
      </c>
      <c r="N63" s="391">
        <v>21867</v>
      </c>
      <c r="O63" s="391">
        <v>8.199499788141154</v>
      </c>
    </row>
    <row r="64" spans="1:15" ht="11.25">
      <c r="A64" s="377" t="s">
        <v>451</v>
      </c>
      <c r="B64" s="391">
        <v>15142</v>
      </c>
      <c r="C64" s="391">
        <v>585</v>
      </c>
      <c r="D64" s="391">
        <v>2800</v>
      </c>
      <c r="E64" s="391">
        <v>236</v>
      </c>
      <c r="F64" s="391">
        <v>11</v>
      </c>
      <c r="G64" s="391">
        <v>2</v>
      </c>
      <c r="H64" s="391">
        <v>232</v>
      </c>
      <c r="I64" s="391">
        <v>165</v>
      </c>
      <c r="J64" s="391">
        <v>141</v>
      </c>
      <c r="K64" s="391">
        <v>41</v>
      </c>
      <c r="L64" s="391">
        <v>69</v>
      </c>
      <c r="M64" s="391">
        <v>170</v>
      </c>
      <c r="N64" s="391">
        <v>19594</v>
      </c>
      <c r="O64" s="391">
        <v>7.347189776779521</v>
      </c>
    </row>
    <row r="65" spans="1:15" ht="11.25">
      <c r="A65" s="377" t="s">
        <v>452</v>
      </c>
      <c r="B65" s="391">
        <v>14782</v>
      </c>
      <c r="C65" s="391">
        <v>623</v>
      </c>
      <c r="D65" s="391">
        <v>2564</v>
      </c>
      <c r="E65" s="391">
        <v>267</v>
      </c>
      <c r="F65" s="391">
        <v>12</v>
      </c>
      <c r="G65" s="391">
        <v>2</v>
      </c>
      <c r="H65" s="391">
        <v>298</v>
      </c>
      <c r="I65" s="391">
        <v>233</v>
      </c>
      <c r="J65" s="391">
        <v>1</v>
      </c>
      <c r="K65" s="391">
        <v>65</v>
      </c>
      <c r="L65" s="391">
        <v>46</v>
      </c>
      <c r="M65" s="391">
        <v>266</v>
      </c>
      <c r="N65" s="391">
        <v>19159</v>
      </c>
      <c r="O65" s="391">
        <v>7.184077214112424</v>
      </c>
    </row>
    <row r="66" spans="1:15" ht="11.25">
      <c r="A66" s="377" t="s">
        <v>453</v>
      </c>
      <c r="B66" s="391">
        <v>14063</v>
      </c>
      <c r="C66" s="391">
        <v>665</v>
      </c>
      <c r="D66" s="391">
        <v>3442</v>
      </c>
      <c r="E66" s="391">
        <v>366</v>
      </c>
      <c r="F66" s="391">
        <v>8</v>
      </c>
      <c r="G66" s="391">
        <v>6</v>
      </c>
      <c r="H66" s="391">
        <v>300</v>
      </c>
      <c r="I66" s="391">
        <v>258</v>
      </c>
      <c r="J66" s="391">
        <v>25</v>
      </c>
      <c r="K66" s="391">
        <v>76</v>
      </c>
      <c r="L66" s="391">
        <v>48</v>
      </c>
      <c r="M66" s="391">
        <v>285</v>
      </c>
      <c r="N66" s="391">
        <v>19542</v>
      </c>
      <c r="O66" s="391">
        <v>7.327691263541155</v>
      </c>
    </row>
    <row r="67" spans="1:15" ht="11.25">
      <c r="A67" s="377" t="s">
        <v>454</v>
      </c>
      <c r="B67" s="391">
        <v>13370</v>
      </c>
      <c r="C67" s="391">
        <v>612</v>
      </c>
      <c r="D67" s="391">
        <v>1880</v>
      </c>
      <c r="E67" s="391">
        <v>452</v>
      </c>
      <c r="F67" s="391">
        <v>9</v>
      </c>
      <c r="G67" s="391">
        <v>0</v>
      </c>
      <c r="H67" s="391">
        <v>373</v>
      </c>
      <c r="I67" s="391">
        <v>281</v>
      </c>
      <c r="J67" s="391">
        <v>7</v>
      </c>
      <c r="K67" s="391">
        <v>79</v>
      </c>
      <c r="L67" s="391">
        <v>40</v>
      </c>
      <c r="M67" s="391">
        <v>308</v>
      </c>
      <c r="N67" s="391">
        <v>17411</v>
      </c>
      <c r="O67" s="391">
        <v>6.528627192176597</v>
      </c>
    </row>
    <row r="68" spans="1:15" ht="11.25">
      <c r="A68" s="377" t="s">
        <v>455</v>
      </c>
      <c r="B68" s="391">
        <v>12660</v>
      </c>
      <c r="C68" s="391">
        <v>579</v>
      </c>
      <c r="D68" s="391">
        <v>1810</v>
      </c>
      <c r="E68" s="391">
        <v>615</v>
      </c>
      <c r="F68" s="391">
        <v>5</v>
      </c>
      <c r="G68" s="391">
        <v>1</v>
      </c>
      <c r="H68" s="391">
        <v>364</v>
      </c>
      <c r="I68" s="391">
        <v>342</v>
      </c>
      <c r="J68" s="391">
        <v>5</v>
      </c>
      <c r="K68" s="391">
        <v>40</v>
      </c>
      <c r="L68" s="391">
        <v>26</v>
      </c>
      <c r="M68" s="391">
        <v>388</v>
      </c>
      <c r="N68" s="391">
        <v>16835</v>
      </c>
      <c r="O68" s="391">
        <v>6.3126436609208545</v>
      </c>
    </row>
    <row r="69" spans="1:15" ht="11.25">
      <c r="A69" s="377" t="s">
        <v>456</v>
      </c>
      <c r="B69" s="391">
        <v>11979</v>
      </c>
      <c r="C69" s="391">
        <v>669</v>
      </c>
      <c r="D69" s="391">
        <v>1282</v>
      </c>
      <c r="E69" s="391">
        <v>857</v>
      </c>
      <c r="F69" s="391">
        <v>3</v>
      </c>
      <c r="G69" s="391">
        <v>3</v>
      </c>
      <c r="H69" s="391">
        <v>404</v>
      </c>
      <c r="I69" s="391">
        <v>398</v>
      </c>
      <c r="J69" s="391">
        <v>6</v>
      </c>
      <c r="K69" s="391">
        <v>31</v>
      </c>
      <c r="L69" s="391">
        <v>20</v>
      </c>
      <c r="M69" s="391">
        <v>524</v>
      </c>
      <c r="N69" s="391">
        <v>16176</v>
      </c>
      <c r="O69" s="391">
        <v>6.065537502765414</v>
      </c>
    </row>
    <row r="70" spans="1:15" ht="11.25">
      <c r="A70" s="377" t="s">
        <v>457</v>
      </c>
      <c r="B70" s="391">
        <v>11146</v>
      </c>
      <c r="C70" s="391">
        <v>667</v>
      </c>
      <c r="D70" s="391">
        <v>1002</v>
      </c>
      <c r="E70" s="391">
        <v>1372</v>
      </c>
      <c r="F70" s="391">
        <v>6</v>
      </c>
      <c r="G70" s="391">
        <v>0</v>
      </c>
      <c r="H70" s="391">
        <v>493</v>
      </c>
      <c r="I70" s="391">
        <v>474</v>
      </c>
      <c r="J70" s="391">
        <v>3</v>
      </c>
      <c r="K70" s="391">
        <v>28</v>
      </c>
      <c r="L70" s="391">
        <v>17</v>
      </c>
      <c r="M70" s="391">
        <v>3924</v>
      </c>
      <c r="N70" s="391">
        <v>19132</v>
      </c>
      <c r="O70" s="391">
        <v>7.173952986084811</v>
      </c>
    </row>
    <row r="71" spans="1:15" ht="11.25">
      <c r="A71" s="377" t="s">
        <v>458</v>
      </c>
      <c r="B71" s="391">
        <v>10811</v>
      </c>
      <c r="C71" s="391">
        <v>588</v>
      </c>
      <c r="D71" s="391">
        <v>891</v>
      </c>
      <c r="E71" s="391">
        <v>2327</v>
      </c>
      <c r="F71" s="391">
        <v>3</v>
      </c>
      <c r="G71" s="391">
        <v>1</v>
      </c>
      <c r="H71" s="391">
        <v>503</v>
      </c>
      <c r="I71" s="391">
        <v>764</v>
      </c>
      <c r="J71" s="391">
        <v>5</v>
      </c>
      <c r="K71" s="391">
        <v>35</v>
      </c>
      <c r="L71" s="391">
        <v>12</v>
      </c>
      <c r="M71" s="391">
        <v>355</v>
      </c>
      <c r="N71" s="391">
        <v>16295</v>
      </c>
      <c r="O71" s="391">
        <v>6.110159100368597</v>
      </c>
    </row>
    <row r="72" spans="1:15" ht="11.25">
      <c r="A72" s="377" t="s">
        <v>459</v>
      </c>
      <c r="B72" s="391">
        <v>13131</v>
      </c>
      <c r="C72" s="391">
        <v>681</v>
      </c>
      <c r="D72" s="391">
        <v>465</v>
      </c>
      <c r="E72" s="391">
        <v>5921</v>
      </c>
      <c r="F72" s="391">
        <v>1</v>
      </c>
      <c r="G72" s="391">
        <v>4</v>
      </c>
      <c r="H72" s="391">
        <v>806</v>
      </c>
      <c r="I72" s="391">
        <v>846</v>
      </c>
      <c r="J72" s="391">
        <v>3</v>
      </c>
      <c r="K72" s="391">
        <v>34</v>
      </c>
      <c r="L72" s="391">
        <v>8</v>
      </c>
      <c r="M72" s="391">
        <v>167</v>
      </c>
      <c r="N72" s="391">
        <v>22067</v>
      </c>
      <c r="O72" s="391">
        <v>8.274494069827176</v>
      </c>
    </row>
    <row r="73" spans="1:15" ht="11.25">
      <c r="A73" s="604" t="s">
        <v>460</v>
      </c>
      <c r="B73" s="392">
        <v>27369</v>
      </c>
      <c r="C73" s="392">
        <v>1471</v>
      </c>
      <c r="D73" s="392">
        <v>1874</v>
      </c>
      <c r="E73" s="392">
        <v>27478</v>
      </c>
      <c r="F73" s="392">
        <v>9</v>
      </c>
      <c r="G73" s="392">
        <v>4</v>
      </c>
      <c r="H73" s="392">
        <v>1585</v>
      </c>
      <c r="I73" s="392">
        <v>374</v>
      </c>
      <c r="J73" s="392">
        <v>5</v>
      </c>
      <c r="K73" s="392">
        <v>54</v>
      </c>
      <c r="L73" s="392">
        <v>26</v>
      </c>
      <c r="M73" s="392">
        <v>352</v>
      </c>
      <c r="N73" s="392">
        <v>60601</v>
      </c>
      <c r="O73" s="392">
        <v>22.723642322272926</v>
      </c>
    </row>
    <row r="74" spans="1:19" s="23" customFormat="1" ht="18.75" customHeight="1">
      <c r="A74" s="605" t="s">
        <v>161</v>
      </c>
      <c r="B74" s="396">
        <v>170790</v>
      </c>
      <c r="C74" s="396">
        <v>8158</v>
      </c>
      <c r="D74" s="396">
        <v>28525</v>
      </c>
      <c r="E74" s="396">
        <v>40593</v>
      </c>
      <c r="F74" s="396">
        <v>232</v>
      </c>
      <c r="G74" s="396">
        <v>106</v>
      </c>
      <c r="H74" s="396">
        <v>5658</v>
      </c>
      <c r="I74" s="396">
        <v>4344</v>
      </c>
      <c r="J74" s="396">
        <v>349</v>
      </c>
      <c r="K74" s="396">
        <v>544</v>
      </c>
      <c r="L74" s="396">
        <v>428</v>
      </c>
      <c r="M74" s="396">
        <v>6960</v>
      </c>
      <c r="N74" s="396">
        <v>266687</v>
      </c>
      <c r="O74" s="396">
        <v>100</v>
      </c>
      <c r="P74" s="30"/>
      <c r="Q74" s="30"/>
      <c r="R74" s="30"/>
      <c r="S74" s="30"/>
    </row>
    <row r="75" spans="1:19" s="25" customFormat="1" ht="31.5" customHeight="1">
      <c r="A75" s="611" t="s">
        <v>461</v>
      </c>
      <c r="B75" s="397">
        <v>622.9939743514669</v>
      </c>
      <c r="C75" s="397">
        <v>667.8508212797254</v>
      </c>
      <c r="D75" s="397">
        <v>402.462296231376</v>
      </c>
      <c r="E75" s="397">
        <v>1020.3772325277757</v>
      </c>
      <c r="F75" s="397">
        <v>210.04741379310346</v>
      </c>
      <c r="G75" s="397">
        <v>194.22641509433961</v>
      </c>
      <c r="H75" s="397">
        <v>806.1128005657708</v>
      </c>
      <c r="I75" s="397">
        <v>774.874712114233</v>
      </c>
      <c r="J75" s="397">
        <v>254.40401146131805</v>
      </c>
      <c r="K75" s="397">
        <v>585.7683823529412</v>
      </c>
      <c r="L75" s="397">
        <v>433.70546318289786</v>
      </c>
      <c r="M75" s="397">
        <v>766.9150862068966</v>
      </c>
      <c r="N75" s="397">
        <v>669.9957285791431</v>
      </c>
      <c r="O75" s="397" t="s">
        <v>52</v>
      </c>
      <c r="P75" s="32"/>
      <c r="Q75" s="32"/>
      <c r="R75" s="32"/>
      <c r="S75" s="32"/>
    </row>
    <row r="76" spans="1:19" s="23" customFormat="1" ht="38.25" customHeight="1">
      <c r="A76" s="607" t="s">
        <v>462</v>
      </c>
      <c r="B76" s="398">
        <v>650</v>
      </c>
      <c r="C76" s="398">
        <v>650</v>
      </c>
      <c r="D76" s="398">
        <v>350</v>
      </c>
      <c r="E76" s="398">
        <v>1098</v>
      </c>
      <c r="F76" s="398">
        <v>50</v>
      </c>
      <c r="G76" s="398">
        <v>50</v>
      </c>
      <c r="H76" s="398">
        <v>950</v>
      </c>
      <c r="I76" s="398">
        <v>850</v>
      </c>
      <c r="J76" s="398">
        <v>250</v>
      </c>
      <c r="K76" s="398">
        <v>550</v>
      </c>
      <c r="L76" s="398">
        <v>350</v>
      </c>
      <c r="M76" s="398">
        <v>850</v>
      </c>
      <c r="N76" s="398">
        <v>750</v>
      </c>
      <c r="O76" s="598"/>
      <c r="P76" s="30"/>
      <c r="Q76" s="30"/>
      <c r="R76" s="30"/>
      <c r="S76" s="30"/>
    </row>
    <row r="77" spans="1:30" ht="11.25">
      <c r="A77" s="820" t="s">
        <v>463</v>
      </c>
      <c r="B77" s="820"/>
      <c r="C77" s="820"/>
      <c r="D77" s="820"/>
      <c r="E77" s="820"/>
      <c r="F77" s="820"/>
      <c r="G77" s="820"/>
      <c r="H77" s="820"/>
      <c r="I77" s="820"/>
      <c r="J77" s="820"/>
      <c r="K77" s="820"/>
      <c r="L77" s="820"/>
      <c r="M77" s="820"/>
      <c r="N77" s="820"/>
      <c r="O77" s="820"/>
      <c r="P77" s="353"/>
      <c r="Q77" s="353"/>
      <c r="R77" s="353"/>
      <c r="S77" s="353"/>
      <c r="T77" s="26"/>
      <c r="U77" s="26"/>
      <c r="V77" s="26"/>
      <c r="W77" s="26"/>
      <c r="X77" s="26"/>
      <c r="Y77" s="26"/>
      <c r="Z77" s="26"/>
      <c r="AA77" s="26"/>
      <c r="AB77" s="26"/>
      <c r="AC77" s="26"/>
      <c r="AD77" s="26"/>
    </row>
    <row r="78" spans="1:11" s="5" customFormat="1" ht="15.75" customHeight="1">
      <c r="A78" s="864" t="s">
        <v>508</v>
      </c>
      <c r="B78" s="864"/>
      <c r="C78" s="864"/>
      <c r="D78" s="864"/>
      <c r="E78" s="864"/>
      <c r="F78" s="864"/>
      <c r="G78" s="864"/>
      <c r="H78" s="864"/>
      <c r="I78" s="864"/>
      <c r="J78" s="864"/>
      <c r="K78" s="864"/>
    </row>
    <row r="79" spans="1:11" ht="17.25" customHeight="1">
      <c r="A79" s="870"/>
      <c r="B79" s="844"/>
      <c r="C79" s="844"/>
      <c r="D79" s="844"/>
      <c r="E79" s="844"/>
      <c r="F79" s="844"/>
      <c r="G79" s="844"/>
      <c r="H79" s="844"/>
      <c r="I79" s="844"/>
      <c r="J79" s="844"/>
      <c r="K79" s="844"/>
    </row>
    <row r="88" ht="11.25">
      <c r="F88" s="27"/>
    </row>
    <row r="110" ht="11.25">
      <c r="O110" s="15" t="s">
        <v>52</v>
      </c>
    </row>
  </sheetData>
  <sheetProtection/>
  <mergeCells count="53">
    <mergeCell ref="A79:K79"/>
    <mergeCell ref="M58:M59"/>
    <mergeCell ref="N58:N59"/>
    <mergeCell ref="O58:O59"/>
    <mergeCell ref="A77:O77"/>
    <mergeCell ref="B58:B59"/>
    <mergeCell ref="E58:E59"/>
    <mergeCell ref="F58:F59"/>
    <mergeCell ref="G58:G59"/>
    <mergeCell ref="D57:D60"/>
    <mergeCell ref="P25:S25"/>
    <mergeCell ref="P51:S51"/>
    <mergeCell ref="A54:O54"/>
    <mergeCell ref="F32:F33"/>
    <mergeCell ref="G32:G33"/>
    <mergeCell ref="B32:B33"/>
    <mergeCell ref="K32:K33"/>
    <mergeCell ref="M32:M33"/>
    <mergeCell ref="N32:N33"/>
    <mergeCell ref="A25:O25"/>
    <mergeCell ref="D31:D34"/>
    <mergeCell ref="H31:H34"/>
    <mergeCell ref="I31:I34"/>
    <mergeCell ref="L31:L34"/>
    <mergeCell ref="E6:E7"/>
    <mergeCell ref="F6:F7"/>
    <mergeCell ref="G6:G7"/>
    <mergeCell ref="E32:E33"/>
    <mergeCell ref="M6:M7"/>
    <mergeCell ref="N6:N7"/>
    <mergeCell ref="D5:D8"/>
    <mergeCell ref="H5:H8"/>
    <mergeCell ref="I5:I8"/>
    <mergeCell ref="L5:L8"/>
    <mergeCell ref="O32:O33"/>
    <mergeCell ref="A27:O27"/>
    <mergeCell ref="A29:O29"/>
    <mergeCell ref="J32:J33"/>
    <mergeCell ref="A1:O1"/>
    <mergeCell ref="A3:O3"/>
    <mergeCell ref="B6:B7"/>
    <mergeCell ref="J6:J7"/>
    <mergeCell ref="O6:O7"/>
    <mergeCell ref="K6:K7"/>
    <mergeCell ref="A78:K78"/>
    <mergeCell ref="A53:O53"/>
    <mergeCell ref="A55:O55"/>
    <mergeCell ref="A51:O51"/>
    <mergeCell ref="H57:H60"/>
    <mergeCell ref="I57:I60"/>
    <mergeCell ref="L57:L60"/>
    <mergeCell ref="J58:J59"/>
    <mergeCell ref="K58:K59"/>
  </mergeCells>
  <printOptions/>
  <pageMargins left="0.787401575" right="0.787401575" top="0.984251969" bottom="0.64" header="0.4921259845" footer="0.4921259845"/>
  <pageSetup horizontalDpi="600" verticalDpi="600" orientation="landscape" paperSize="9" scale="85" r:id="rId1"/>
  <rowBreaks count="2" manualBreakCount="2">
    <brk id="26" max="255" man="1"/>
    <brk id="52" max="255" man="1"/>
  </rowBreaks>
</worksheet>
</file>

<file path=xl/worksheets/sheet25.xml><?xml version="1.0" encoding="utf-8"?>
<worksheet xmlns="http://schemas.openxmlformats.org/spreadsheetml/2006/main" xmlns:r="http://schemas.openxmlformats.org/officeDocument/2006/relationships">
  <dimension ref="A1:AD143"/>
  <sheetViews>
    <sheetView zoomScalePageLayoutView="0" workbookViewId="0" topLeftCell="A1">
      <selection activeCell="A67" sqref="A67:IV68"/>
    </sheetView>
  </sheetViews>
  <sheetFormatPr defaultColWidth="10.5" defaultRowHeight="12.75"/>
  <cols>
    <col min="1" max="1" width="25" style="6" customWidth="1"/>
    <col min="2" max="3" width="10.5" style="6" customWidth="1"/>
    <col min="4" max="4" width="14.16015625" style="6" customWidth="1"/>
    <col min="5" max="7" width="10.5" style="6" customWidth="1"/>
    <col min="8" max="8" width="15.66015625" style="6" customWidth="1"/>
    <col min="9" max="9" width="11.16015625" style="6" customWidth="1"/>
    <col min="10" max="15" width="10.5" style="6" customWidth="1"/>
    <col min="16" max="28" width="10.5" style="26" customWidth="1"/>
    <col min="29" max="16384" width="10.5" style="6" customWidth="1"/>
  </cols>
  <sheetData>
    <row r="1" spans="1:28" s="580" customFormat="1" ht="11.25">
      <c r="A1" s="821" t="s">
        <v>480</v>
      </c>
      <c r="B1" s="821"/>
      <c r="C1" s="821"/>
      <c r="D1" s="821"/>
      <c r="E1" s="821"/>
      <c r="F1" s="821"/>
      <c r="G1" s="821"/>
      <c r="H1" s="821"/>
      <c r="I1" s="821"/>
      <c r="J1" s="821"/>
      <c r="K1" s="821"/>
      <c r="L1" s="821"/>
      <c r="M1" s="821"/>
      <c r="N1" s="821"/>
      <c r="O1" s="821"/>
      <c r="P1" s="608"/>
      <c r="Q1" s="608"/>
      <c r="R1" s="608"/>
      <c r="S1" s="608"/>
      <c r="T1" s="608"/>
      <c r="U1" s="608"/>
      <c r="V1" s="608"/>
      <c r="W1" s="608"/>
      <c r="X1" s="608"/>
      <c r="Y1" s="608"/>
      <c r="Z1" s="608"/>
      <c r="AA1" s="608"/>
      <c r="AB1" s="608"/>
    </row>
    <row r="2" spans="1:15" ht="11.25">
      <c r="A2" s="14"/>
      <c r="B2" s="14"/>
      <c r="C2" s="14"/>
      <c r="D2" s="14"/>
      <c r="E2" s="14"/>
      <c r="F2" s="14"/>
      <c r="G2" s="14"/>
      <c r="H2" s="14"/>
      <c r="I2" s="14"/>
      <c r="J2" s="14"/>
      <c r="K2" s="14"/>
      <c r="L2" s="14"/>
      <c r="M2" s="14"/>
      <c r="N2" s="14"/>
      <c r="O2" s="14"/>
    </row>
    <row r="3" spans="1:15" ht="12.75" customHeight="1">
      <c r="A3" s="873" t="s">
        <v>231</v>
      </c>
      <c r="B3" s="873"/>
      <c r="C3" s="873"/>
      <c r="D3" s="873"/>
      <c r="E3" s="873"/>
      <c r="F3" s="873"/>
      <c r="G3" s="873"/>
      <c r="H3" s="873"/>
      <c r="I3" s="873"/>
      <c r="J3" s="873"/>
      <c r="K3" s="873"/>
      <c r="L3" s="873"/>
      <c r="M3" s="873"/>
      <c r="N3" s="873"/>
      <c r="O3" s="873"/>
    </row>
    <row r="4" spans="1:15" ht="11.25">
      <c r="A4" s="14"/>
      <c r="B4" s="14"/>
      <c r="C4" s="14"/>
      <c r="D4" s="14"/>
      <c r="E4" s="14"/>
      <c r="F4" s="14"/>
      <c r="G4" s="14"/>
      <c r="H4" s="14"/>
      <c r="I4" s="14"/>
      <c r="J4" s="14"/>
      <c r="K4" s="14"/>
      <c r="L4" s="14"/>
      <c r="M4" s="14"/>
      <c r="N4" s="14"/>
      <c r="O4" s="14"/>
    </row>
    <row r="5" spans="1:15" ht="15" customHeight="1">
      <c r="A5" s="399"/>
      <c r="B5" s="582"/>
      <c r="C5" s="582"/>
      <c r="D5" s="824" t="s">
        <v>443</v>
      </c>
      <c r="E5" s="399"/>
      <c r="F5" s="399"/>
      <c r="G5" s="399"/>
      <c r="H5" s="824" t="s">
        <v>444</v>
      </c>
      <c r="I5" s="824" t="s">
        <v>260</v>
      </c>
      <c r="J5" s="582"/>
      <c r="K5" s="582"/>
      <c r="L5" s="824" t="s">
        <v>263</v>
      </c>
      <c r="M5" s="582"/>
      <c r="N5" s="582"/>
      <c r="O5" s="583"/>
    </row>
    <row r="6" spans="1:15" ht="15" customHeight="1">
      <c r="A6" s="585"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5" t="s">
        <v>447</v>
      </c>
      <c r="B7" s="923"/>
      <c r="C7" s="585" t="s">
        <v>265</v>
      </c>
      <c r="D7" s="925"/>
      <c r="E7" s="924"/>
      <c r="F7" s="924"/>
      <c r="G7" s="924"/>
      <c r="H7" s="925"/>
      <c r="I7" s="925"/>
      <c r="J7" s="923" t="s">
        <v>261</v>
      </c>
      <c r="K7" s="923" t="s">
        <v>262</v>
      </c>
      <c r="L7" s="925"/>
      <c r="M7" s="923"/>
      <c r="N7" s="923"/>
      <c r="O7" s="923" t="s">
        <v>164</v>
      </c>
    </row>
    <row r="8" spans="1:15" ht="11.25">
      <c r="A8" s="389"/>
      <c r="B8" s="587"/>
      <c r="C8" s="587"/>
      <c r="D8" s="925"/>
      <c r="E8" s="389"/>
      <c r="F8" s="389"/>
      <c r="G8" s="389"/>
      <c r="H8" s="925"/>
      <c r="I8" s="925"/>
      <c r="J8" s="587"/>
      <c r="K8" s="587"/>
      <c r="L8" s="925"/>
      <c r="M8" s="587"/>
      <c r="N8" s="587"/>
      <c r="O8" s="610"/>
    </row>
    <row r="9" spans="1:15" ht="11.25">
      <c r="A9" s="376" t="s">
        <v>448</v>
      </c>
      <c r="B9" s="390">
        <v>5</v>
      </c>
      <c r="C9" s="390">
        <v>0</v>
      </c>
      <c r="D9" s="390">
        <v>0</v>
      </c>
      <c r="E9" s="390">
        <v>0</v>
      </c>
      <c r="F9" s="390">
        <v>0</v>
      </c>
      <c r="G9" s="390">
        <v>0</v>
      </c>
      <c r="H9" s="390">
        <v>0</v>
      </c>
      <c r="I9" s="390">
        <v>0</v>
      </c>
      <c r="J9" s="390">
        <v>0</v>
      </c>
      <c r="K9" s="390">
        <v>0</v>
      </c>
      <c r="L9" s="390">
        <v>0</v>
      </c>
      <c r="M9" s="390">
        <v>0</v>
      </c>
      <c r="N9" s="390">
        <v>5</v>
      </c>
      <c r="O9" s="612">
        <v>0.01673808248527049</v>
      </c>
    </row>
    <row r="10" spans="1:15" ht="11.25">
      <c r="A10" s="377" t="s">
        <v>449</v>
      </c>
      <c r="B10" s="391">
        <v>1191</v>
      </c>
      <c r="C10" s="391">
        <v>13</v>
      </c>
      <c r="D10" s="391">
        <v>13</v>
      </c>
      <c r="E10" s="391">
        <v>29</v>
      </c>
      <c r="F10" s="391">
        <v>0</v>
      </c>
      <c r="G10" s="391">
        <v>0</v>
      </c>
      <c r="H10" s="391">
        <v>0</v>
      </c>
      <c r="I10" s="391">
        <v>0</v>
      </c>
      <c r="J10" s="391">
        <v>1</v>
      </c>
      <c r="K10" s="391">
        <v>2</v>
      </c>
      <c r="L10" s="391">
        <v>0</v>
      </c>
      <c r="M10" s="391">
        <v>3</v>
      </c>
      <c r="N10" s="391">
        <v>1252</v>
      </c>
      <c r="O10" s="613">
        <v>4.19121585431173</v>
      </c>
    </row>
    <row r="11" spans="1:15" ht="11.25">
      <c r="A11" s="377" t="s">
        <v>450</v>
      </c>
      <c r="B11" s="391">
        <v>1814</v>
      </c>
      <c r="C11" s="391">
        <v>2</v>
      </c>
      <c r="D11" s="391">
        <v>15</v>
      </c>
      <c r="E11" s="391">
        <v>19</v>
      </c>
      <c r="F11" s="391">
        <v>0</v>
      </c>
      <c r="G11" s="391">
        <v>0</v>
      </c>
      <c r="H11" s="391">
        <v>0</v>
      </c>
      <c r="I11" s="391">
        <v>0</v>
      </c>
      <c r="J11" s="391">
        <v>3</v>
      </c>
      <c r="K11" s="391">
        <v>3</v>
      </c>
      <c r="L11" s="391">
        <v>1</v>
      </c>
      <c r="M11" s="391">
        <v>2</v>
      </c>
      <c r="N11" s="391">
        <v>1859</v>
      </c>
      <c r="O11" s="613">
        <v>6.2232190680235675</v>
      </c>
    </row>
    <row r="12" spans="1:15" ht="11.25">
      <c r="A12" s="377" t="s">
        <v>451</v>
      </c>
      <c r="B12" s="391">
        <v>1304</v>
      </c>
      <c r="C12" s="391">
        <v>1</v>
      </c>
      <c r="D12" s="391">
        <v>13</v>
      </c>
      <c r="E12" s="391">
        <v>12</v>
      </c>
      <c r="F12" s="391">
        <v>0</v>
      </c>
      <c r="G12" s="391">
        <v>0</v>
      </c>
      <c r="H12" s="391">
        <v>0</v>
      </c>
      <c r="I12" s="391">
        <v>0</v>
      </c>
      <c r="J12" s="391">
        <v>1</v>
      </c>
      <c r="K12" s="391">
        <v>2</v>
      </c>
      <c r="L12" s="391">
        <v>1</v>
      </c>
      <c r="M12" s="391">
        <v>1</v>
      </c>
      <c r="N12" s="391">
        <v>1335</v>
      </c>
      <c r="O12" s="613">
        <v>4.46906802356722</v>
      </c>
    </row>
    <row r="13" spans="1:15" ht="11.25">
      <c r="A13" s="377" t="s">
        <v>452</v>
      </c>
      <c r="B13" s="391">
        <v>1300</v>
      </c>
      <c r="C13" s="391">
        <v>2</v>
      </c>
      <c r="D13" s="391">
        <v>27</v>
      </c>
      <c r="E13" s="391">
        <v>21</v>
      </c>
      <c r="F13" s="391">
        <v>0</v>
      </c>
      <c r="G13" s="391">
        <v>0</v>
      </c>
      <c r="H13" s="391">
        <v>0</v>
      </c>
      <c r="I13" s="391">
        <v>0</v>
      </c>
      <c r="J13" s="391">
        <v>0</v>
      </c>
      <c r="K13" s="391">
        <v>5</v>
      </c>
      <c r="L13" s="391">
        <v>0</v>
      </c>
      <c r="M13" s="391">
        <v>1</v>
      </c>
      <c r="N13" s="391">
        <v>1356</v>
      </c>
      <c r="O13" s="613">
        <v>4.539367970005356</v>
      </c>
    </row>
    <row r="14" spans="1:15" ht="11.25">
      <c r="A14" s="377" t="s">
        <v>453</v>
      </c>
      <c r="B14" s="391">
        <v>1384</v>
      </c>
      <c r="C14" s="391">
        <v>4</v>
      </c>
      <c r="D14" s="391">
        <v>20</v>
      </c>
      <c r="E14" s="391">
        <v>19</v>
      </c>
      <c r="F14" s="391">
        <v>0</v>
      </c>
      <c r="G14" s="391">
        <v>0</v>
      </c>
      <c r="H14" s="391">
        <v>0</v>
      </c>
      <c r="I14" s="391">
        <v>0</v>
      </c>
      <c r="J14" s="391">
        <v>0</v>
      </c>
      <c r="K14" s="391">
        <v>0</v>
      </c>
      <c r="L14" s="391">
        <v>0</v>
      </c>
      <c r="M14" s="391">
        <v>2</v>
      </c>
      <c r="N14" s="391">
        <v>1429</v>
      </c>
      <c r="O14" s="613">
        <v>4.783743974290306</v>
      </c>
    </row>
    <row r="15" spans="1:15" ht="11.25">
      <c r="A15" s="377" t="s">
        <v>454</v>
      </c>
      <c r="B15" s="391">
        <v>1450</v>
      </c>
      <c r="C15" s="391">
        <v>1</v>
      </c>
      <c r="D15" s="391">
        <v>7</v>
      </c>
      <c r="E15" s="391">
        <v>21</v>
      </c>
      <c r="F15" s="391">
        <v>0</v>
      </c>
      <c r="G15" s="391">
        <v>0</v>
      </c>
      <c r="H15" s="391">
        <v>0</v>
      </c>
      <c r="I15" s="391">
        <v>0</v>
      </c>
      <c r="J15" s="391">
        <v>0</v>
      </c>
      <c r="K15" s="391">
        <v>3</v>
      </c>
      <c r="L15" s="391">
        <v>0</v>
      </c>
      <c r="M15" s="391">
        <v>1</v>
      </c>
      <c r="N15" s="391">
        <v>1483</v>
      </c>
      <c r="O15" s="613">
        <v>4.964515265131227</v>
      </c>
    </row>
    <row r="16" spans="1:15" ht="11.25">
      <c r="A16" s="377" t="s">
        <v>455</v>
      </c>
      <c r="B16" s="391">
        <v>1384</v>
      </c>
      <c r="C16" s="391">
        <v>4</v>
      </c>
      <c r="D16" s="391">
        <v>2</v>
      </c>
      <c r="E16" s="391">
        <v>26</v>
      </c>
      <c r="F16" s="391">
        <v>0</v>
      </c>
      <c r="G16" s="391">
        <v>0</v>
      </c>
      <c r="H16" s="391">
        <v>0</v>
      </c>
      <c r="I16" s="391">
        <v>0</v>
      </c>
      <c r="J16" s="391">
        <v>0</v>
      </c>
      <c r="K16" s="391">
        <v>1</v>
      </c>
      <c r="L16" s="391">
        <v>3</v>
      </c>
      <c r="M16" s="391">
        <v>1</v>
      </c>
      <c r="N16" s="391">
        <v>1421</v>
      </c>
      <c r="O16" s="613">
        <v>4.756963042313872</v>
      </c>
    </row>
    <row r="17" spans="1:15" ht="11.25">
      <c r="A17" s="377" t="s">
        <v>456</v>
      </c>
      <c r="B17" s="391">
        <v>1371</v>
      </c>
      <c r="C17" s="391">
        <v>4</v>
      </c>
      <c r="D17" s="391">
        <v>7</v>
      </c>
      <c r="E17" s="391">
        <v>24</v>
      </c>
      <c r="F17" s="391">
        <v>0</v>
      </c>
      <c r="G17" s="391">
        <v>0</v>
      </c>
      <c r="H17" s="391">
        <v>0</v>
      </c>
      <c r="I17" s="391">
        <v>0</v>
      </c>
      <c r="J17" s="391">
        <v>0</v>
      </c>
      <c r="K17" s="391">
        <v>1</v>
      </c>
      <c r="L17" s="391">
        <v>3</v>
      </c>
      <c r="M17" s="391">
        <v>12</v>
      </c>
      <c r="N17" s="391">
        <v>1422</v>
      </c>
      <c r="O17" s="613">
        <v>4.760310658810926</v>
      </c>
    </row>
    <row r="18" spans="1:15" ht="11.25">
      <c r="A18" s="377" t="s">
        <v>457</v>
      </c>
      <c r="B18" s="391">
        <v>1316</v>
      </c>
      <c r="C18" s="391">
        <v>2</v>
      </c>
      <c r="D18" s="391">
        <v>4</v>
      </c>
      <c r="E18" s="391">
        <v>33</v>
      </c>
      <c r="F18" s="391">
        <v>0</v>
      </c>
      <c r="G18" s="391">
        <v>0</v>
      </c>
      <c r="H18" s="391">
        <v>0</v>
      </c>
      <c r="I18" s="391">
        <v>0</v>
      </c>
      <c r="J18" s="391">
        <v>0</v>
      </c>
      <c r="K18" s="391">
        <v>1</v>
      </c>
      <c r="L18" s="391">
        <v>0</v>
      </c>
      <c r="M18" s="391">
        <v>14</v>
      </c>
      <c r="N18" s="391">
        <v>1370</v>
      </c>
      <c r="O18" s="613">
        <v>4.586234600964113</v>
      </c>
    </row>
    <row r="19" spans="1:15" ht="11.25">
      <c r="A19" s="377" t="s">
        <v>458</v>
      </c>
      <c r="B19" s="391">
        <v>1248</v>
      </c>
      <c r="C19" s="391">
        <v>2</v>
      </c>
      <c r="D19" s="391">
        <v>5</v>
      </c>
      <c r="E19" s="391">
        <v>44</v>
      </c>
      <c r="F19" s="391">
        <v>0</v>
      </c>
      <c r="G19" s="391">
        <v>0</v>
      </c>
      <c r="H19" s="391">
        <v>0</v>
      </c>
      <c r="I19" s="391">
        <v>0</v>
      </c>
      <c r="J19" s="391">
        <v>0</v>
      </c>
      <c r="K19" s="391">
        <v>1</v>
      </c>
      <c r="L19" s="391">
        <v>0</v>
      </c>
      <c r="M19" s="391">
        <v>23</v>
      </c>
      <c r="N19" s="391">
        <v>1323</v>
      </c>
      <c r="O19" s="613">
        <v>4.428896625602571</v>
      </c>
    </row>
    <row r="20" spans="1:15" ht="11.25">
      <c r="A20" s="377" t="s">
        <v>465</v>
      </c>
      <c r="B20" s="391">
        <v>1243</v>
      </c>
      <c r="C20" s="391">
        <v>3</v>
      </c>
      <c r="D20" s="391">
        <v>19</v>
      </c>
      <c r="E20" s="391">
        <v>44</v>
      </c>
      <c r="F20" s="391">
        <v>0</v>
      </c>
      <c r="G20" s="391">
        <v>0</v>
      </c>
      <c r="H20" s="391">
        <v>0</v>
      </c>
      <c r="I20" s="391">
        <v>0</v>
      </c>
      <c r="J20" s="391">
        <v>2</v>
      </c>
      <c r="K20" s="391">
        <v>1</v>
      </c>
      <c r="L20" s="391">
        <v>0</v>
      </c>
      <c r="M20" s="391">
        <v>24</v>
      </c>
      <c r="N20" s="391">
        <v>1336</v>
      </c>
      <c r="O20" s="613">
        <v>4.472415640064274</v>
      </c>
    </row>
    <row r="21" spans="1:15" ht="11.25">
      <c r="A21" s="377" t="s">
        <v>466</v>
      </c>
      <c r="B21" s="391">
        <v>1189</v>
      </c>
      <c r="C21" s="391">
        <v>2</v>
      </c>
      <c r="D21" s="391">
        <v>4</v>
      </c>
      <c r="E21" s="391">
        <v>61</v>
      </c>
      <c r="F21" s="391">
        <v>0</v>
      </c>
      <c r="G21" s="391">
        <v>0</v>
      </c>
      <c r="H21" s="391">
        <v>0</v>
      </c>
      <c r="I21" s="391">
        <v>0</v>
      </c>
      <c r="J21" s="391">
        <v>0</v>
      </c>
      <c r="K21" s="391">
        <v>1</v>
      </c>
      <c r="L21" s="391">
        <v>1</v>
      </c>
      <c r="M21" s="391">
        <v>23</v>
      </c>
      <c r="N21" s="391">
        <v>1281</v>
      </c>
      <c r="O21" s="613">
        <v>4.288296732726299</v>
      </c>
    </row>
    <row r="22" spans="1:15" ht="11.25">
      <c r="A22" s="377" t="s">
        <v>467</v>
      </c>
      <c r="B22" s="391">
        <v>1006</v>
      </c>
      <c r="C22" s="391">
        <v>1</v>
      </c>
      <c r="D22" s="391">
        <v>1</v>
      </c>
      <c r="E22" s="391">
        <v>72</v>
      </c>
      <c r="F22" s="391">
        <v>0</v>
      </c>
      <c r="G22" s="391">
        <v>0</v>
      </c>
      <c r="H22" s="391">
        <v>0</v>
      </c>
      <c r="I22" s="391">
        <v>0</v>
      </c>
      <c r="J22" s="391">
        <v>0</v>
      </c>
      <c r="K22" s="391">
        <v>0</v>
      </c>
      <c r="L22" s="391">
        <v>1</v>
      </c>
      <c r="M22" s="391">
        <v>18</v>
      </c>
      <c r="N22" s="391">
        <v>1099</v>
      </c>
      <c r="O22" s="613">
        <v>3.679030530262453</v>
      </c>
    </row>
    <row r="23" spans="1:15" ht="11.25">
      <c r="A23" s="377" t="s">
        <v>468</v>
      </c>
      <c r="B23" s="391">
        <v>1046</v>
      </c>
      <c r="C23" s="391">
        <v>4</v>
      </c>
      <c r="D23" s="391">
        <v>0</v>
      </c>
      <c r="E23" s="391">
        <v>99</v>
      </c>
      <c r="F23" s="391">
        <v>0</v>
      </c>
      <c r="G23" s="391">
        <v>0</v>
      </c>
      <c r="H23" s="391">
        <v>0</v>
      </c>
      <c r="I23" s="391">
        <v>0</v>
      </c>
      <c r="J23" s="391">
        <v>0</v>
      </c>
      <c r="K23" s="391">
        <v>2</v>
      </c>
      <c r="L23" s="391">
        <v>1</v>
      </c>
      <c r="M23" s="391">
        <v>22</v>
      </c>
      <c r="N23" s="391">
        <v>1174</v>
      </c>
      <c r="O23" s="613">
        <v>3.9301017675415104</v>
      </c>
    </row>
    <row r="24" spans="1:15" ht="11.25">
      <c r="A24" s="377" t="s">
        <v>469</v>
      </c>
      <c r="B24" s="391">
        <v>954</v>
      </c>
      <c r="C24" s="391">
        <v>3</v>
      </c>
      <c r="D24" s="391">
        <v>1</v>
      </c>
      <c r="E24" s="391">
        <v>242</v>
      </c>
      <c r="F24" s="391">
        <v>0</v>
      </c>
      <c r="G24" s="391">
        <v>0</v>
      </c>
      <c r="H24" s="391">
        <v>0</v>
      </c>
      <c r="I24" s="391">
        <v>0</v>
      </c>
      <c r="J24" s="391">
        <v>0</v>
      </c>
      <c r="K24" s="391">
        <v>0</v>
      </c>
      <c r="L24" s="391">
        <v>0</v>
      </c>
      <c r="M24" s="391">
        <v>31</v>
      </c>
      <c r="N24" s="391">
        <v>1231</v>
      </c>
      <c r="O24" s="613">
        <v>4.120915907873594</v>
      </c>
    </row>
    <row r="25" spans="1:15" ht="11.25">
      <c r="A25" s="377" t="s">
        <v>470</v>
      </c>
      <c r="B25" s="391">
        <v>922</v>
      </c>
      <c r="C25" s="391">
        <v>3</v>
      </c>
      <c r="D25" s="391">
        <v>0</v>
      </c>
      <c r="E25" s="391">
        <v>157</v>
      </c>
      <c r="F25" s="391">
        <v>0</v>
      </c>
      <c r="G25" s="391">
        <v>0</v>
      </c>
      <c r="H25" s="391">
        <v>0</v>
      </c>
      <c r="I25" s="391">
        <v>0</v>
      </c>
      <c r="J25" s="391">
        <v>0</v>
      </c>
      <c r="K25" s="391">
        <v>0</v>
      </c>
      <c r="L25" s="391">
        <v>2</v>
      </c>
      <c r="M25" s="391">
        <v>151</v>
      </c>
      <c r="N25" s="391">
        <v>1235</v>
      </c>
      <c r="O25" s="613">
        <v>4.13430637386181</v>
      </c>
    </row>
    <row r="26" spans="1:15" ht="11.25">
      <c r="A26" s="377" t="s">
        <v>471</v>
      </c>
      <c r="B26" s="391">
        <v>806</v>
      </c>
      <c r="C26" s="391">
        <v>3</v>
      </c>
      <c r="D26" s="391">
        <v>0</v>
      </c>
      <c r="E26" s="391">
        <v>315</v>
      </c>
      <c r="F26" s="391">
        <v>0</v>
      </c>
      <c r="G26" s="391">
        <v>0</v>
      </c>
      <c r="H26" s="391">
        <v>0</v>
      </c>
      <c r="I26" s="391">
        <v>0</v>
      </c>
      <c r="J26" s="391">
        <v>0</v>
      </c>
      <c r="K26" s="391">
        <v>3</v>
      </c>
      <c r="L26" s="391">
        <v>1</v>
      </c>
      <c r="M26" s="391">
        <v>16</v>
      </c>
      <c r="N26" s="391">
        <v>1144</v>
      </c>
      <c r="O26" s="613">
        <v>3.8296732726298877</v>
      </c>
    </row>
    <row r="27" spans="1:15" ht="11.25">
      <c r="A27" s="377" t="s">
        <v>472</v>
      </c>
      <c r="B27" s="391">
        <v>692</v>
      </c>
      <c r="C27" s="391">
        <v>3</v>
      </c>
      <c r="D27" s="391">
        <v>0</v>
      </c>
      <c r="E27" s="391">
        <v>338</v>
      </c>
      <c r="F27" s="391">
        <v>0</v>
      </c>
      <c r="G27" s="391">
        <v>0</v>
      </c>
      <c r="H27" s="391">
        <v>0</v>
      </c>
      <c r="I27" s="391">
        <v>0</v>
      </c>
      <c r="J27" s="391">
        <v>0</v>
      </c>
      <c r="K27" s="391">
        <v>0</v>
      </c>
      <c r="L27" s="391">
        <v>0</v>
      </c>
      <c r="M27" s="391">
        <v>17</v>
      </c>
      <c r="N27" s="391">
        <v>1050</v>
      </c>
      <c r="O27" s="613">
        <v>3.5149973219068023</v>
      </c>
    </row>
    <row r="28" spans="1:15" ht="11.25">
      <c r="A28" s="377" t="s">
        <v>473</v>
      </c>
      <c r="B28" s="391">
        <v>362</v>
      </c>
      <c r="C28" s="391">
        <v>2</v>
      </c>
      <c r="D28" s="391">
        <v>0</v>
      </c>
      <c r="E28" s="391">
        <v>335</v>
      </c>
      <c r="F28" s="391">
        <v>0</v>
      </c>
      <c r="G28" s="391">
        <v>0</v>
      </c>
      <c r="H28" s="391">
        <v>0</v>
      </c>
      <c r="I28" s="391">
        <v>0</v>
      </c>
      <c r="J28" s="391">
        <v>0</v>
      </c>
      <c r="K28" s="391">
        <v>0</v>
      </c>
      <c r="L28" s="391">
        <v>2</v>
      </c>
      <c r="M28" s="391">
        <v>24</v>
      </c>
      <c r="N28" s="391">
        <v>725</v>
      </c>
      <c r="O28" s="613">
        <v>2.4270219603642205</v>
      </c>
    </row>
    <row r="29" spans="1:15" ht="11.25">
      <c r="A29" s="604" t="s">
        <v>474</v>
      </c>
      <c r="B29" s="392">
        <v>2862</v>
      </c>
      <c r="C29" s="392">
        <v>12</v>
      </c>
      <c r="D29" s="392">
        <v>2</v>
      </c>
      <c r="E29" s="392">
        <v>2457</v>
      </c>
      <c r="F29" s="392">
        <v>0</v>
      </c>
      <c r="G29" s="392">
        <v>0</v>
      </c>
      <c r="H29" s="392">
        <v>0</v>
      </c>
      <c r="I29" s="392">
        <v>0</v>
      </c>
      <c r="J29" s="392">
        <v>0</v>
      </c>
      <c r="K29" s="392">
        <v>0</v>
      </c>
      <c r="L29" s="392">
        <v>9</v>
      </c>
      <c r="M29" s="392">
        <v>0</v>
      </c>
      <c r="N29" s="392">
        <v>5342</v>
      </c>
      <c r="O29" s="614">
        <v>17.88296732726299</v>
      </c>
    </row>
    <row r="30" spans="1:28" s="23" customFormat="1" ht="18.75" customHeight="1">
      <c r="A30" s="605" t="s">
        <v>161</v>
      </c>
      <c r="B30" s="393">
        <v>24849</v>
      </c>
      <c r="C30" s="393">
        <v>71</v>
      </c>
      <c r="D30" s="393">
        <v>140</v>
      </c>
      <c r="E30" s="393">
        <v>4368</v>
      </c>
      <c r="F30" s="393">
        <v>0</v>
      </c>
      <c r="G30" s="393">
        <v>0</v>
      </c>
      <c r="H30" s="393">
        <v>0</v>
      </c>
      <c r="I30" s="393">
        <v>0</v>
      </c>
      <c r="J30" s="393">
        <v>7</v>
      </c>
      <c r="K30" s="393">
        <v>26</v>
      </c>
      <c r="L30" s="393">
        <v>25</v>
      </c>
      <c r="M30" s="393">
        <v>386</v>
      </c>
      <c r="N30" s="393">
        <v>29872</v>
      </c>
      <c r="O30" s="393">
        <v>100</v>
      </c>
      <c r="P30" s="30"/>
      <c r="Q30" s="30"/>
      <c r="R30" s="30"/>
      <c r="S30" s="30"/>
      <c r="T30" s="30"/>
      <c r="U30" s="30"/>
      <c r="V30" s="30"/>
      <c r="W30" s="30"/>
      <c r="X30" s="30"/>
      <c r="Y30" s="30"/>
      <c r="Z30" s="30"/>
      <c r="AA30" s="30"/>
      <c r="AB30" s="30"/>
    </row>
    <row r="31" spans="1:28" s="25" customFormat="1" ht="31.5" customHeight="1">
      <c r="A31" s="611" t="s">
        <v>461</v>
      </c>
      <c r="B31" s="394">
        <v>944.2260505554661</v>
      </c>
      <c r="C31" s="394">
        <v>996.9295774647887</v>
      </c>
      <c r="D31" s="394">
        <v>529.4857142857143</v>
      </c>
      <c r="E31" s="394">
        <v>1689.2326007326008</v>
      </c>
      <c r="F31" s="394"/>
      <c r="G31" s="394"/>
      <c r="H31" s="394"/>
      <c r="I31" s="394"/>
      <c r="J31" s="394">
        <v>407.14285714285717</v>
      </c>
      <c r="K31" s="394">
        <v>673.0769230769231</v>
      </c>
      <c r="L31" s="394">
        <v>1341.6</v>
      </c>
      <c r="M31" s="394">
        <v>1370.1243523316061</v>
      </c>
      <c r="N31" s="394">
        <v>1056.8382495731075</v>
      </c>
      <c r="O31" s="394" t="s">
        <v>52</v>
      </c>
      <c r="P31" s="32"/>
      <c r="Q31" s="32"/>
      <c r="R31" s="32"/>
      <c r="S31" s="32"/>
      <c r="T31" s="32"/>
      <c r="U31" s="32"/>
      <c r="V31" s="32"/>
      <c r="W31" s="32"/>
      <c r="X31" s="32"/>
      <c r="Y31" s="32"/>
      <c r="Z31" s="32"/>
      <c r="AA31" s="32"/>
      <c r="AB31" s="32"/>
    </row>
    <row r="32" spans="1:28" s="23" customFormat="1" ht="31.5" customHeight="1">
      <c r="A32" s="607" t="s">
        <v>462</v>
      </c>
      <c r="B32" s="395">
        <v>850</v>
      </c>
      <c r="C32" s="395">
        <v>1050</v>
      </c>
      <c r="D32" s="395">
        <v>450</v>
      </c>
      <c r="E32" s="395">
        <v>1864</v>
      </c>
      <c r="F32" s="395"/>
      <c r="G32" s="395"/>
      <c r="H32" s="395"/>
      <c r="I32" s="395"/>
      <c r="J32" s="395">
        <v>150</v>
      </c>
      <c r="K32" s="395">
        <v>550</v>
      </c>
      <c r="L32" s="395">
        <v>1550</v>
      </c>
      <c r="M32" s="395">
        <v>1550</v>
      </c>
      <c r="N32" s="395">
        <v>1050</v>
      </c>
      <c r="O32" s="615" t="s">
        <v>52</v>
      </c>
      <c r="P32" s="30"/>
      <c r="Q32" s="30"/>
      <c r="R32" s="30"/>
      <c r="S32" s="30"/>
      <c r="T32" s="30"/>
      <c r="U32" s="30"/>
      <c r="V32" s="30"/>
      <c r="W32" s="30"/>
      <c r="X32" s="30"/>
      <c r="Y32" s="30"/>
      <c r="Z32" s="30"/>
      <c r="AA32" s="30"/>
      <c r="AB32" s="30"/>
    </row>
    <row r="33" spans="1:19" ht="11.25">
      <c r="A33" s="820" t="s">
        <v>475</v>
      </c>
      <c r="B33" s="820"/>
      <c r="C33" s="820"/>
      <c r="D33" s="820"/>
      <c r="E33" s="820"/>
      <c r="F33" s="820"/>
      <c r="G33" s="820"/>
      <c r="H33" s="820"/>
      <c r="I33" s="820"/>
      <c r="J33" s="820"/>
      <c r="K33" s="820"/>
      <c r="L33" s="820"/>
      <c r="M33" s="820"/>
      <c r="N33" s="820"/>
      <c r="O33" s="820"/>
      <c r="P33" s="849"/>
      <c r="Q33" s="849"/>
      <c r="R33" s="849"/>
      <c r="S33" s="849"/>
    </row>
    <row r="34" spans="1:19" ht="11.25">
      <c r="A34" s="210"/>
      <c r="B34" s="210"/>
      <c r="C34" s="210"/>
      <c r="D34" s="210"/>
      <c r="E34" s="210"/>
      <c r="F34" s="210"/>
      <c r="G34" s="210"/>
      <c r="H34" s="210"/>
      <c r="I34" s="210"/>
      <c r="J34" s="210"/>
      <c r="K34" s="210"/>
      <c r="L34" s="210"/>
      <c r="M34" s="210"/>
      <c r="N34" s="210"/>
      <c r="O34" s="210"/>
      <c r="P34" s="353"/>
      <c r="Q34" s="353"/>
      <c r="R34" s="353"/>
      <c r="S34" s="353"/>
    </row>
    <row r="35" spans="1:28" s="580" customFormat="1" ht="11.25">
      <c r="A35" s="821" t="s">
        <v>480</v>
      </c>
      <c r="B35" s="821"/>
      <c r="C35" s="821"/>
      <c r="D35" s="821"/>
      <c r="E35" s="821"/>
      <c r="F35" s="821"/>
      <c r="G35" s="821"/>
      <c r="H35" s="821"/>
      <c r="I35" s="821"/>
      <c r="J35" s="821"/>
      <c r="K35" s="821"/>
      <c r="L35" s="821"/>
      <c r="M35" s="821"/>
      <c r="N35" s="821"/>
      <c r="O35" s="821"/>
      <c r="P35" s="608"/>
      <c r="Q35" s="608"/>
      <c r="R35" s="608"/>
      <c r="S35" s="608"/>
      <c r="T35" s="608"/>
      <c r="U35" s="608"/>
      <c r="V35" s="608"/>
      <c r="W35" s="608"/>
      <c r="X35" s="608"/>
      <c r="Y35" s="608"/>
      <c r="Z35" s="608"/>
      <c r="AA35" s="608"/>
      <c r="AB35" s="608"/>
    </row>
    <row r="36" spans="1:15" ht="11.25">
      <c r="A36" s="14"/>
      <c r="B36" s="14"/>
      <c r="C36" s="14"/>
      <c r="D36" s="14"/>
      <c r="E36" s="14"/>
      <c r="F36" s="14"/>
      <c r="G36" s="14"/>
      <c r="H36" s="14"/>
      <c r="I36" s="14"/>
      <c r="J36" s="14"/>
      <c r="K36" s="14"/>
      <c r="L36" s="14"/>
      <c r="M36" s="14"/>
      <c r="N36" s="14"/>
      <c r="O36" s="14"/>
    </row>
    <row r="37" spans="1:15" ht="11.25">
      <c r="A37" s="873" t="s">
        <v>278</v>
      </c>
      <c r="B37" s="873"/>
      <c r="C37" s="873"/>
      <c r="D37" s="873"/>
      <c r="E37" s="873"/>
      <c r="F37" s="873"/>
      <c r="G37" s="873"/>
      <c r="H37" s="873"/>
      <c r="I37" s="873"/>
      <c r="J37" s="873"/>
      <c r="K37" s="873"/>
      <c r="L37" s="873"/>
      <c r="M37" s="873"/>
      <c r="N37" s="873"/>
      <c r="O37" s="873"/>
    </row>
    <row r="38" spans="1:15" ht="11.25">
      <c r="A38" s="14"/>
      <c r="B38" s="14"/>
      <c r="C38" s="14"/>
      <c r="D38" s="14"/>
      <c r="E38" s="14"/>
      <c r="F38" s="14"/>
      <c r="G38" s="14"/>
      <c r="H38" s="14"/>
      <c r="I38" s="14"/>
      <c r="J38" s="14"/>
      <c r="K38" s="14"/>
      <c r="L38" s="14"/>
      <c r="M38" s="14"/>
      <c r="N38" s="14"/>
      <c r="O38" s="14"/>
    </row>
    <row r="39" spans="1:15" ht="15" customHeight="1">
      <c r="A39" s="399"/>
      <c r="B39" s="582"/>
      <c r="C39" s="582"/>
      <c r="D39" s="824" t="s">
        <v>443</v>
      </c>
      <c r="E39" s="399"/>
      <c r="F39" s="399"/>
      <c r="G39" s="399"/>
      <c r="H39" s="824" t="s">
        <v>444</v>
      </c>
      <c r="I39" s="824" t="s">
        <v>260</v>
      </c>
      <c r="J39" s="582"/>
      <c r="K39" s="582"/>
      <c r="L39" s="824" t="s">
        <v>263</v>
      </c>
      <c r="M39" s="582"/>
      <c r="N39" s="582"/>
      <c r="O39" s="583"/>
    </row>
    <row r="40" spans="1:15" ht="15" customHeight="1">
      <c r="A40" s="585" t="s">
        <v>445</v>
      </c>
      <c r="B40" s="923" t="s">
        <v>255</v>
      </c>
      <c r="C40" s="585" t="s">
        <v>446</v>
      </c>
      <c r="D40" s="925"/>
      <c r="E40" s="923" t="s">
        <v>125</v>
      </c>
      <c r="F40" s="923" t="s">
        <v>257</v>
      </c>
      <c r="G40" s="923" t="s">
        <v>258</v>
      </c>
      <c r="H40" s="925"/>
      <c r="I40" s="925"/>
      <c r="J40" s="923" t="s">
        <v>261</v>
      </c>
      <c r="K40" s="923" t="s">
        <v>262</v>
      </c>
      <c r="L40" s="925" t="s">
        <v>263</v>
      </c>
      <c r="M40" s="923" t="s">
        <v>264</v>
      </c>
      <c r="N40" s="923" t="s">
        <v>17</v>
      </c>
      <c r="O40" s="923" t="s">
        <v>164</v>
      </c>
    </row>
    <row r="41" spans="1:15" ht="11.25">
      <c r="A41" s="585" t="s">
        <v>447</v>
      </c>
      <c r="B41" s="923"/>
      <c r="C41" s="585" t="s">
        <v>265</v>
      </c>
      <c r="D41" s="925"/>
      <c r="E41" s="924"/>
      <c r="F41" s="924"/>
      <c r="G41" s="924"/>
      <c r="H41" s="925"/>
      <c r="I41" s="925"/>
      <c r="J41" s="923" t="s">
        <v>261</v>
      </c>
      <c r="K41" s="923" t="s">
        <v>262</v>
      </c>
      <c r="L41" s="925"/>
      <c r="M41" s="923" t="s">
        <v>264</v>
      </c>
      <c r="N41" s="923"/>
      <c r="O41" s="923"/>
    </row>
    <row r="42" spans="1:15" ht="11.25">
      <c r="A42" s="389"/>
      <c r="B42" s="587"/>
      <c r="C42" s="587"/>
      <c r="D42" s="925"/>
      <c r="E42" s="389"/>
      <c r="F42" s="389"/>
      <c r="G42" s="389"/>
      <c r="H42" s="925"/>
      <c r="I42" s="925"/>
      <c r="J42" s="587"/>
      <c r="K42" s="587"/>
      <c r="L42" s="925"/>
      <c r="M42" s="587"/>
      <c r="N42" s="587"/>
      <c r="O42" s="610"/>
    </row>
    <row r="43" spans="1:15" ht="11.25">
      <c r="A43" s="376" t="s">
        <v>448</v>
      </c>
      <c r="B43" s="390">
        <v>2</v>
      </c>
      <c r="C43" s="390">
        <v>0</v>
      </c>
      <c r="D43" s="390">
        <v>0</v>
      </c>
      <c r="E43" s="390">
        <v>0</v>
      </c>
      <c r="F43" s="390">
        <v>0</v>
      </c>
      <c r="G43" s="390">
        <v>0</v>
      </c>
      <c r="H43" s="390">
        <v>0</v>
      </c>
      <c r="I43" s="390">
        <v>0</v>
      </c>
      <c r="J43" s="390">
        <v>0</v>
      </c>
      <c r="K43" s="390">
        <v>0</v>
      </c>
      <c r="L43" s="390">
        <v>0</v>
      </c>
      <c r="M43" s="390">
        <v>0</v>
      </c>
      <c r="N43" s="390">
        <v>2</v>
      </c>
      <c r="O43" s="612">
        <v>0.012643024211391365</v>
      </c>
    </row>
    <row r="44" spans="1:15" ht="11.25">
      <c r="A44" s="377" t="s">
        <v>449</v>
      </c>
      <c r="B44" s="391">
        <v>480</v>
      </c>
      <c r="C44" s="391">
        <v>8</v>
      </c>
      <c r="D44" s="391">
        <v>7</v>
      </c>
      <c r="E44" s="391">
        <v>7</v>
      </c>
      <c r="F44" s="391">
        <v>0</v>
      </c>
      <c r="G44" s="391">
        <v>0</v>
      </c>
      <c r="H44" s="391">
        <v>0</v>
      </c>
      <c r="I44" s="391">
        <v>0</v>
      </c>
      <c r="J44" s="391">
        <v>0</v>
      </c>
      <c r="K44" s="391">
        <v>0</v>
      </c>
      <c r="L44" s="391">
        <v>0</v>
      </c>
      <c r="M44" s="391">
        <v>1</v>
      </c>
      <c r="N44" s="391">
        <v>503</v>
      </c>
      <c r="O44" s="613">
        <v>3.179720589164928</v>
      </c>
    </row>
    <row r="45" spans="1:15" ht="11.25">
      <c r="A45" s="377" t="s">
        <v>450</v>
      </c>
      <c r="B45" s="391">
        <v>789</v>
      </c>
      <c r="C45" s="391">
        <v>2</v>
      </c>
      <c r="D45" s="391">
        <v>9</v>
      </c>
      <c r="E45" s="391">
        <v>7</v>
      </c>
      <c r="F45" s="391">
        <v>0</v>
      </c>
      <c r="G45" s="391">
        <v>0</v>
      </c>
      <c r="H45" s="391">
        <v>0</v>
      </c>
      <c r="I45" s="391">
        <v>0</v>
      </c>
      <c r="J45" s="391">
        <v>0</v>
      </c>
      <c r="K45" s="391">
        <v>2</v>
      </c>
      <c r="L45" s="391">
        <v>1</v>
      </c>
      <c r="M45" s="391">
        <v>0</v>
      </c>
      <c r="N45" s="391">
        <v>810</v>
      </c>
      <c r="O45" s="613">
        <v>5.120424805613503</v>
      </c>
    </row>
    <row r="46" spans="1:15" ht="11.25">
      <c r="A46" s="377" t="s">
        <v>451</v>
      </c>
      <c r="B46" s="391">
        <v>595</v>
      </c>
      <c r="C46" s="391">
        <v>1</v>
      </c>
      <c r="D46" s="391">
        <v>7</v>
      </c>
      <c r="E46" s="391">
        <v>3</v>
      </c>
      <c r="F46" s="391">
        <v>0</v>
      </c>
      <c r="G46" s="391">
        <v>0</v>
      </c>
      <c r="H46" s="391">
        <v>0</v>
      </c>
      <c r="I46" s="391">
        <v>0</v>
      </c>
      <c r="J46" s="391">
        <v>0</v>
      </c>
      <c r="K46" s="391">
        <v>1</v>
      </c>
      <c r="L46" s="391">
        <v>1</v>
      </c>
      <c r="M46" s="391">
        <v>0</v>
      </c>
      <c r="N46" s="391">
        <v>608</v>
      </c>
      <c r="O46" s="613">
        <v>3.843479360262975</v>
      </c>
    </row>
    <row r="47" spans="1:15" ht="11.25">
      <c r="A47" s="377" t="s">
        <v>452</v>
      </c>
      <c r="B47" s="391">
        <v>609</v>
      </c>
      <c r="C47" s="391">
        <v>2</v>
      </c>
      <c r="D47" s="391">
        <v>14</v>
      </c>
      <c r="E47" s="391">
        <v>6</v>
      </c>
      <c r="F47" s="391">
        <v>0</v>
      </c>
      <c r="G47" s="391">
        <v>0</v>
      </c>
      <c r="H47" s="391">
        <v>0</v>
      </c>
      <c r="I47" s="391">
        <v>0</v>
      </c>
      <c r="J47" s="391">
        <v>0</v>
      </c>
      <c r="K47" s="391">
        <v>2</v>
      </c>
      <c r="L47" s="391">
        <v>0</v>
      </c>
      <c r="M47" s="391">
        <v>0</v>
      </c>
      <c r="N47" s="391">
        <v>633</v>
      </c>
      <c r="O47" s="613">
        <v>4.001517162905367</v>
      </c>
    </row>
    <row r="48" spans="1:15" ht="11.25">
      <c r="A48" s="377" t="s">
        <v>453</v>
      </c>
      <c r="B48" s="391">
        <v>662</v>
      </c>
      <c r="C48" s="391">
        <v>4</v>
      </c>
      <c r="D48" s="391">
        <v>17</v>
      </c>
      <c r="E48" s="391">
        <v>5</v>
      </c>
      <c r="F48" s="391">
        <v>0</v>
      </c>
      <c r="G48" s="391">
        <v>0</v>
      </c>
      <c r="H48" s="391">
        <v>0</v>
      </c>
      <c r="I48" s="391">
        <v>0</v>
      </c>
      <c r="J48" s="391">
        <v>0</v>
      </c>
      <c r="K48" s="391">
        <v>0</v>
      </c>
      <c r="L48" s="391">
        <v>0</v>
      </c>
      <c r="M48" s="391">
        <v>1</v>
      </c>
      <c r="N48" s="391">
        <v>689</v>
      </c>
      <c r="O48" s="613">
        <v>4.355521840824325</v>
      </c>
    </row>
    <row r="49" spans="1:15" ht="11.25">
      <c r="A49" s="377" t="s">
        <v>454</v>
      </c>
      <c r="B49" s="391">
        <v>692</v>
      </c>
      <c r="C49" s="391">
        <v>1</v>
      </c>
      <c r="D49" s="391">
        <v>6</v>
      </c>
      <c r="E49" s="391">
        <v>9</v>
      </c>
      <c r="F49" s="391">
        <v>0</v>
      </c>
      <c r="G49" s="391">
        <v>0</v>
      </c>
      <c r="H49" s="391">
        <v>0</v>
      </c>
      <c r="I49" s="391">
        <v>0</v>
      </c>
      <c r="J49" s="391">
        <v>0</v>
      </c>
      <c r="K49" s="391">
        <v>1</v>
      </c>
      <c r="L49" s="391">
        <v>0</v>
      </c>
      <c r="M49" s="391">
        <v>0</v>
      </c>
      <c r="N49" s="391">
        <v>709</v>
      </c>
      <c r="O49" s="613">
        <v>4.481952082938239</v>
      </c>
    </row>
    <row r="50" spans="1:15" ht="11.25">
      <c r="A50" s="377" t="s">
        <v>455</v>
      </c>
      <c r="B50" s="391">
        <v>712</v>
      </c>
      <c r="C50" s="391">
        <v>2</v>
      </c>
      <c r="D50" s="391">
        <v>0</v>
      </c>
      <c r="E50" s="391">
        <v>9</v>
      </c>
      <c r="F50" s="391">
        <v>0</v>
      </c>
      <c r="G50" s="391">
        <v>0</v>
      </c>
      <c r="H50" s="391">
        <v>0</v>
      </c>
      <c r="I50" s="391">
        <v>0</v>
      </c>
      <c r="J50" s="391">
        <v>0</v>
      </c>
      <c r="K50" s="391">
        <v>1</v>
      </c>
      <c r="L50" s="391">
        <v>0</v>
      </c>
      <c r="M50" s="391">
        <v>1</v>
      </c>
      <c r="N50" s="391">
        <v>725</v>
      </c>
      <c r="O50" s="613">
        <v>4.5830962766293695</v>
      </c>
    </row>
    <row r="51" spans="1:15" ht="11.25">
      <c r="A51" s="377" t="s">
        <v>456</v>
      </c>
      <c r="B51" s="391">
        <v>715</v>
      </c>
      <c r="C51" s="391">
        <v>4</v>
      </c>
      <c r="D51" s="391">
        <v>4</v>
      </c>
      <c r="E51" s="391">
        <v>5</v>
      </c>
      <c r="F51" s="391">
        <v>0</v>
      </c>
      <c r="G51" s="391">
        <v>0</v>
      </c>
      <c r="H51" s="391">
        <v>0</v>
      </c>
      <c r="I51" s="391">
        <v>0</v>
      </c>
      <c r="J51" s="391">
        <v>0</v>
      </c>
      <c r="K51" s="391">
        <v>1</v>
      </c>
      <c r="L51" s="391">
        <v>0</v>
      </c>
      <c r="M51" s="391">
        <v>4</v>
      </c>
      <c r="N51" s="391">
        <v>733</v>
      </c>
      <c r="O51" s="613">
        <v>4.6336683734749355</v>
      </c>
    </row>
    <row r="52" spans="1:15" ht="11.25">
      <c r="A52" s="377" t="s">
        <v>457</v>
      </c>
      <c r="B52" s="391">
        <v>714</v>
      </c>
      <c r="C52" s="391">
        <v>0</v>
      </c>
      <c r="D52" s="391">
        <v>3</v>
      </c>
      <c r="E52" s="391">
        <v>9</v>
      </c>
      <c r="F52" s="391">
        <v>0</v>
      </c>
      <c r="G52" s="391">
        <v>0</v>
      </c>
      <c r="H52" s="391">
        <v>0</v>
      </c>
      <c r="I52" s="391">
        <v>0</v>
      </c>
      <c r="J52" s="391">
        <v>0</v>
      </c>
      <c r="K52" s="391">
        <v>0</v>
      </c>
      <c r="L52" s="391">
        <v>0</v>
      </c>
      <c r="M52" s="391">
        <v>3</v>
      </c>
      <c r="N52" s="391">
        <v>729</v>
      </c>
      <c r="O52" s="613">
        <v>4.608382325052152</v>
      </c>
    </row>
    <row r="53" spans="1:15" ht="11.25">
      <c r="A53" s="377" t="s">
        <v>458</v>
      </c>
      <c r="B53" s="391">
        <v>689</v>
      </c>
      <c r="C53" s="391">
        <v>1</v>
      </c>
      <c r="D53" s="391">
        <v>3</v>
      </c>
      <c r="E53" s="391">
        <v>16</v>
      </c>
      <c r="F53" s="391">
        <v>0</v>
      </c>
      <c r="G53" s="391">
        <v>0</v>
      </c>
      <c r="H53" s="391">
        <v>0</v>
      </c>
      <c r="I53" s="391">
        <v>0</v>
      </c>
      <c r="J53" s="391">
        <v>0</v>
      </c>
      <c r="K53" s="391">
        <v>0</v>
      </c>
      <c r="L53" s="391">
        <v>0</v>
      </c>
      <c r="M53" s="391">
        <v>5</v>
      </c>
      <c r="N53" s="391">
        <v>714</v>
      </c>
      <c r="O53" s="613">
        <v>4.513559643466717</v>
      </c>
    </row>
    <row r="54" spans="1:15" ht="11.25">
      <c r="A54" s="377" t="s">
        <v>465</v>
      </c>
      <c r="B54" s="391">
        <v>672</v>
      </c>
      <c r="C54" s="391">
        <v>2</v>
      </c>
      <c r="D54" s="391">
        <v>10</v>
      </c>
      <c r="E54" s="391">
        <v>18</v>
      </c>
      <c r="F54" s="391">
        <v>0</v>
      </c>
      <c r="G54" s="391">
        <v>0</v>
      </c>
      <c r="H54" s="391">
        <v>0</v>
      </c>
      <c r="I54" s="391">
        <v>0</v>
      </c>
      <c r="J54" s="391">
        <v>0</v>
      </c>
      <c r="K54" s="391">
        <v>1</v>
      </c>
      <c r="L54" s="391">
        <v>0</v>
      </c>
      <c r="M54" s="391">
        <v>4</v>
      </c>
      <c r="N54" s="391">
        <v>707</v>
      </c>
      <c r="O54" s="613">
        <v>4.469309058726847</v>
      </c>
    </row>
    <row r="55" spans="1:15" ht="11.25">
      <c r="A55" s="377" t="s">
        <v>466</v>
      </c>
      <c r="B55" s="391">
        <v>637</v>
      </c>
      <c r="C55" s="391">
        <v>2</v>
      </c>
      <c r="D55" s="391">
        <v>4</v>
      </c>
      <c r="E55" s="391">
        <v>15</v>
      </c>
      <c r="F55" s="391">
        <v>0</v>
      </c>
      <c r="G55" s="391">
        <v>0</v>
      </c>
      <c r="H55" s="391">
        <v>0</v>
      </c>
      <c r="I55" s="391">
        <v>0</v>
      </c>
      <c r="J55" s="391">
        <v>0</v>
      </c>
      <c r="K55" s="391">
        <v>1</v>
      </c>
      <c r="L55" s="391">
        <v>0</v>
      </c>
      <c r="M55" s="391">
        <v>4</v>
      </c>
      <c r="N55" s="391">
        <v>663</v>
      </c>
      <c r="O55" s="613">
        <v>4.191162526076237</v>
      </c>
    </row>
    <row r="56" spans="1:15" ht="11.25">
      <c r="A56" s="377" t="s">
        <v>467</v>
      </c>
      <c r="B56" s="391">
        <v>576</v>
      </c>
      <c r="C56" s="391">
        <v>1</v>
      </c>
      <c r="D56" s="391">
        <v>0</v>
      </c>
      <c r="E56" s="391">
        <v>31</v>
      </c>
      <c r="F56" s="391">
        <v>0</v>
      </c>
      <c r="G56" s="391">
        <v>0</v>
      </c>
      <c r="H56" s="391">
        <v>0</v>
      </c>
      <c r="I56" s="391">
        <v>0</v>
      </c>
      <c r="J56" s="391">
        <v>0</v>
      </c>
      <c r="K56" s="391">
        <v>0</v>
      </c>
      <c r="L56" s="391">
        <v>0</v>
      </c>
      <c r="M56" s="391">
        <v>3</v>
      </c>
      <c r="N56" s="391">
        <v>611</v>
      </c>
      <c r="O56" s="613">
        <v>3.862443896580062</v>
      </c>
    </row>
    <row r="57" spans="1:15" ht="11.25">
      <c r="A57" s="377" t="s">
        <v>468</v>
      </c>
      <c r="B57" s="391">
        <v>659</v>
      </c>
      <c r="C57" s="391">
        <v>2</v>
      </c>
      <c r="D57" s="391">
        <v>0</v>
      </c>
      <c r="E57" s="391">
        <v>36</v>
      </c>
      <c r="F57" s="391">
        <v>0</v>
      </c>
      <c r="G57" s="391">
        <v>0</v>
      </c>
      <c r="H57" s="391">
        <v>0</v>
      </c>
      <c r="I57" s="391">
        <v>0</v>
      </c>
      <c r="J57" s="391">
        <v>0</v>
      </c>
      <c r="K57" s="391">
        <v>1</v>
      </c>
      <c r="L57" s="391">
        <v>1</v>
      </c>
      <c r="M57" s="391">
        <v>4</v>
      </c>
      <c r="N57" s="391">
        <v>703</v>
      </c>
      <c r="O57" s="613">
        <v>4.444023010304065</v>
      </c>
    </row>
    <row r="58" spans="1:15" ht="11.25">
      <c r="A58" s="377" t="s">
        <v>469</v>
      </c>
      <c r="B58" s="391">
        <v>562</v>
      </c>
      <c r="C58" s="391">
        <v>3</v>
      </c>
      <c r="D58" s="391">
        <v>0</v>
      </c>
      <c r="E58" s="391">
        <v>89</v>
      </c>
      <c r="F58" s="391">
        <v>0</v>
      </c>
      <c r="G58" s="391">
        <v>0</v>
      </c>
      <c r="H58" s="391">
        <v>0</v>
      </c>
      <c r="I58" s="391">
        <v>0</v>
      </c>
      <c r="J58" s="391">
        <v>0</v>
      </c>
      <c r="K58" s="391">
        <v>0</v>
      </c>
      <c r="L58" s="391">
        <v>0</v>
      </c>
      <c r="M58" s="391">
        <v>6</v>
      </c>
      <c r="N58" s="391">
        <v>660</v>
      </c>
      <c r="O58" s="613">
        <v>4.172197989759151</v>
      </c>
    </row>
    <row r="59" spans="1:15" ht="11.25">
      <c r="A59" s="377" t="s">
        <v>470</v>
      </c>
      <c r="B59" s="391">
        <v>586</v>
      </c>
      <c r="C59" s="391">
        <v>2</v>
      </c>
      <c r="D59" s="391">
        <v>0</v>
      </c>
      <c r="E59" s="391">
        <v>67</v>
      </c>
      <c r="F59" s="391">
        <v>0</v>
      </c>
      <c r="G59" s="391">
        <v>0</v>
      </c>
      <c r="H59" s="391">
        <v>0</v>
      </c>
      <c r="I59" s="391">
        <v>0</v>
      </c>
      <c r="J59" s="391">
        <v>0</v>
      </c>
      <c r="K59" s="391">
        <v>0</v>
      </c>
      <c r="L59" s="391">
        <v>1</v>
      </c>
      <c r="M59" s="391">
        <v>43</v>
      </c>
      <c r="N59" s="391">
        <v>699</v>
      </c>
      <c r="O59" s="613">
        <v>4.418736961881282</v>
      </c>
    </row>
    <row r="60" spans="1:15" ht="11.25">
      <c r="A60" s="377" t="s">
        <v>471</v>
      </c>
      <c r="B60" s="391">
        <v>530</v>
      </c>
      <c r="C60" s="391">
        <v>2</v>
      </c>
      <c r="D60" s="391">
        <v>0</v>
      </c>
      <c r="E60" s="391">
        <v>134</v>
      </c>
      <c r="F60" s="391">
        <v>0</v>
      </c>
      <c r="G60" s="391">
        <v>0</v>
      </c>
      <c r="H60" s="391">
        <v>0</v>
      </c>
      <c r="I60" s="391">
        <v>0</v>
      </c>
      <c r="J60" s="391">
        <v>0</v>
      </c>
      <c r="K60" s="391">
        <v>3</v>
      </c>
      <c r="L60" s="391">
        <v>1</v>
      </c>
      <c r="M60" s="391">
        <v>3</v>
      </c>
      <c r="N60" s="391">
        <v>673</v>
      </c>
      <c r="O60" s="613">
        <v>4.254377647133194</v>
      </c>
    </row>
    <row r="61" spans="1:15" ht="11.25">
      <c r="A61" s="377" t="s">
        <v>472</v>
      </c>
      <c r="B61" s="391">
        <v>453</v>
      </c>
      <c r="C61" s="391">
        <v>3</v>
      </c>
      <c r="D61" s="391">
        <v>0</v>
      </c>
      <c r="E61" s="391">
        <v>144</v>
      </c>
      <c r="F61" s="391">
        <v>0</v>
      </c>
      <c r="G61" s="391">
        <v>0</v>
      </c>
      <c r="H61" s="391">
        <v>0</v>
      </c>
      <c r="I61" s="391">
        <v>0</v>
      </c>
      <c r="J61" s="391">
        <v>0</v>
      </c>
      <c r="K61" s="391">
        <v>0</v>
      </c>
      <c r="L61" s="391">
        <v>0</v>
      </c>
      <c r="M61" s="391">
        <v>3</v>
      </c>
      <c r="N61" s="391">
        <v>603</v>
      </c>
      <c r="O61" s="613">
        <v>3.8118717997344964</v>
      </c>
    </row>
    <row r="62" spans="1:15" ht="11.25">
      <c r="A62" s="377" t="s">
        <v>473</v>
      </c>
      <c r="B62" s="391">
        <v>267</v>
      </c>
      <c r="C62" s="391">
        <v>1</v>
      </c>
      <c r="D62" s="391">
        <v>0</v>
      </c>
      <c r="E62" s="391">
        <v>135</v>
      </c>
      <c r="F62" s="391">
        <v>0</v>
      </c>
      <c r="G62" s="391">
        <v>0</v>
      </c>
      <c r="H62" s="391">
        <v>0</v>
      </c>
      <c r="I62" s="391">
        <v>0</v>
      </c>
      <c r="J62" s="391">
        <v>0</v>
      </c>
      <c r="K62" s="391">
        <v>0</v>
      </c>
      <c r="L62" s="391">
        <v>2</v>
      </c>
      <c r="M62" s="391">
        <v>9</v>
      </c>
      <c r="N62" s="391">
        <v>414</v>
      </c>
      <c r="O62" s="613">
        <v>2.6171060117580125</v>
      </c>
    </row>
    <row r="63" spans="1:15" ht="11.25">
      <c r="A63" s="604" t="s">
        <v>474</v>
      </c>
      <c r="B63" s="392">
        <v>2279</v>
      </c>
      <c r="C63" s="392">
        <v>12</v>
      </c>
      <c r="D63" s="392">
        <v>2</v>
      </c>
      <c r="E63" s="392">
        <v>930</v>
      </c>
      <c r="F63" s="392">
        <v>0</v>
      </c>
      <c r="G63" s="392">
        <v>0</v>
      </c>
      <c r="H63" s="392">
        <v>0</v>
      </c>
      <c r="I63" s="392">
        <v>0</v>
      </c>
      <c r="J63" s="392">
        <v>0</v>
      </c>
      <c r="K63" s="392">
        <v>0</v>
      </c>
      <c r="L63" s="392">
        <v>8</v>
      </c>
      <c r="M63" s="392">
        <v>0</v>
      </c>
      <c r="N63" s="392">
        <v>3231</v>
      </c>
      <c r="O63" s="614">
        <v>20.42480561350275</v>
      </c>
    </row>
    <row r="64" spans="1:28" s="23" customFormat="1" ht="18.75" customHeight="1">
      <c r="A64" s="605" t="s">
        <v>161</v>
      </c>
      <c r="B64" s="393">
        <v>13880</v>
      </c>
      <c r="C64" s="393">
        <v>55</v>
      </c>
      <c r="D64" s="393">
        <v>86</v>
      </c>
      <c r="E64" s="393">
        <v>1675</v>
      </c>
      <c r="F64" s="393">
        <v>0</v>
      </c>
      <c r="G64" s="393">
        <v>0</v>
      </c>
      <c r="H64" s="393">
        <v>0</v>
      </c>
      <c r="I64" s="393">
        <v>0</v>
      </c>
      <c r="J64" s="393">
        <v>0</v>
      </c>
      <c r="K64" s="393">
        <v>14</v>
      </c>
      <c r="L64" s="393">
        <v>15</v>
      </c>
      <c r="M64" s="393">
        <v>94</v>
      </c>
      <c r="N64" s="393">
        <v>15819</v>
      </c>
      <c r="O64" s="393">
        <v>100</v>
      </c>
      <c r="P64" s="30"/>
      <c r="Q64" s="30"/>
      <c r="R64" s="30"/>
      <c r="S64" s="30"/>
      <c r="T64" s="30"/>
      <c r="U64" s="30"/>
      <c r="V64" s="30"/>
      <c r="W64" s="30"/>
      <c r="X64" s="30"/>
      <c r="Y64" s="30"/>
      <c r="Z64" s="30"/>
      <c r="AA64" s="30"/>
      <c r="AB64" s="30"/>
    </row>
    <row r="65" spans="1:28" s="25" customFormat="1" ht="31.5" customHeight="1">
      <c r="A65" s="611" t="s">
        <v>461</v>
      </c>
      <c r="B65" s="394">
        <v>1053.3722438391699</v>
      </c>
      <c r="C65" s="394">
        <v>1050.909090909091</v>
      </c>
      <c r="D65" s="394">
        <v>541.0232558139535</v>
      </c>
      <c r="E65" s="394">
        <v>1704.023880597015</v>
      </c>
      <c r="F65" s="394"/>
      <c r="G65" s="394"/>
      <c r="H65" s="394"/>
      <c r="I65" s="394"/>
      <c r="J65" s="394">
        <v>835.7142857142857</v>
      </c>
      <c r="K65" s="394">
        <v>1568.4</v>
      </c>
      <c r="L65" s="394">
        <v>1398.276595744681</v>
      </c>
      <c r="M65" s="394">
        <v>1121.8266422203958</v>
      </c>
      <c r="N65" s="394"/>
      <c r="O65" s="394" t="s">
        <v>52</v>
      </c>
      <c r="P65" s="32"/>
      <c r="Q65" s="32"/>
      <c r="R65" s="32"/>
      <c r="S65" s="32"/>
      <c r="T65" s="32"/>
      <c r="U65" s="32"/>
      <c r="V65" s="32"/>
      <c r="W65" s="32"/>
      <c r="X65" s="32"/>
      <c r="Y65" s="32"/>
      <c r="Z65" s="32"/>
      <c r="AA65" s="32"/>
      <c r="AB65" s="32"/>
    </row>
    <row r="66" spans="1:28" s="23" customFormat="1" ht="31.5" customHeight="1">
      <c r="A66" s="607" t="s">
        <v>462</v>
      </c>
      <c r="B66" s="395">
        <v>1050</v>
      </c>
      <c r="C66" s="395">
        <v>1150</v>
      </c>
      <c r="D66" s="395">
        <v>450</v>
      </c>
      <c r="E66" s="395">
        <v>1864</v>
      </c>
      <c r="F66" s="395"/>
      <c r="G66" s="395"/>
      <c r="H66" s="395"/>
      <c r="I66" s="395"/>
      <c r="J66" s="395">
        <v>700</v>
      </c>
      <c r="K66" s="395">
        <v>1864</v>
      </c>
      <c r="L66" s="395">
        <v>1550</v>
      </c>
      <c r="M66" s="395">
        <v>1150</v>
      </c>
      <c r="N66" s="395"/>
      <c r="O66" s="615" t="s">
        <v>52</v>
      </c>
      <c r="P66" s="30"/>
      <c r="Q66" s="30"/>
      <c r="R66" s="30"/>
      <c r="S66" s="30"/>
      <c r="T66" s="30"/>
      <c r="U66" s="30"/>
      <c r="V66" s="30"/>
      <c r="W66" s="30"/>
      <c r="X66" s="30"/>
      <c r="Y66" s="30"/>
      <c r="Z66" s="30"/>
      <c r="AA66" s="30"/>
      <c r="AB66" s="30"/>
    </row>
    <row r="67" spans="1:19" ht="11.25">
      <c r="A67" s="820" t="s">
        <v>475</v>
      </c>
      <c r="B67" s="820"/>
      <c r="C67" s="820"/>
      <c r="D67" s="820"/>
      <c r="E67" s="820"/>
      <c r="F67" s="820"/>
      <c r="G67" s="820"/>
      <c r="H67" s="820"/>
      <c r="I67" s="820"/>
      <c r="J67" s="820"/>
      <c r="K67" s="820"/>
      <c r="L67" s="820"/>
      <c r="M67" s="820"/>
      <c r="N67" s="820"/>
      <c r="O67" s="820"/>
      <c r="P67" s="849"/>
      <c r="Q67" s="849"/>
      <c r="R67" s="849"/>
      <c r="S67" s="849"/>
    </row>
    <row r="68" spans="1:19" ht="11.25">
      <c r="A68" s="210"/>
      <c r="B68" s="210"/>
      <c r="C68" s="210"/>
      <c r="D68" s="210"/>
      <c r="E68" s="210"/>
      <c r="F68" s="210"/>
      <c r="G68" s="210"/>
      <c r="H68" s="210"/>
      <c r="I68" s="210"/>
      <c r="J68" s="210"/>
      <c r="K68" s="210"/>
      <c r="L68" s="210"/>
      <c r="M68" s="210"/>
      <c r="N68" s="210"/>
      <c r="O68" s="210"/>
      <c r="P68" s="353"/>
      <c r="Q68" s="353"/>
      <c r="R68" s="353"/>
      <c r="S68" s="353"/>
    </row>
    <row r="69" spans="1:15" ht="15.75" customHeight="1">
      <c r="A69" s="821" t="s">
        <v>481</v>
      </c>
      <c r="B69" s="821"/>
      <c r="C69" s="821"/>
      <c r="D69" s="821"/>
      <c r="E69" s="821"/>
      <c r="F69" s="821"/>
      <c r="G69" s="821"/>
      <c r="H69" s="821"/>
      <c r="I69" s="821"/>
      <c r="J69" s="821"/>
      <c r="K69" s="821"/>
      <c r="L69" s="821"/>
      <c r="M69" s="821"/>
      <c r="N69" s="821"/>
      <c r="O69" s="821"/>
    </row>
    <row r="70" spans="1:15" ht="11.25">
      <c r="A70" s="14"/>
      <c r="B70" s="14"/>
      <c r="C70" s="14"/>
      <c r="D70" s="14"/>
      <c r="E70" s="14"/>
      <c r="F70" s="14"/>
      <c r="G70" s="14"/>
      <c r="H70" s="14"/>
      <c r="I70" s="14"/>
      <c r="J70" s="14"/>
      <c r="K70" s="14"/>
      <c r="L70" s="14"/>
      <c r="M70" s="14"/>
      <c r="N70" s="14"/>
      <c r="O70" s="14"/>
    </row>
    <row r="71" spans="1:15" ht="11.25">
      <c r="A71" s="873" t="s">
        <v>277</v>
      </c>
      <c r="B71" s="873"/>
      <c r="C71" s="873"/>
      <c r="D71" s="873"/>
      <c r="E71" s="873"/>
      <c r="F71" s="873"/>
      <c r="G71" s="873"/>
      <c r="H71" s="873"/>
      <c r="I71" s="873"/>
      <c r="J71" s="873"/>
      <c r="K71" s="873"/>
      <c r="L71" s="873"/>
      <c r="M71" s="873"/>
      <c r="N71" s="873"/>
      <c r="O71" s="873"/>
    </row>
    <row r="72" spans="1:15" ht="11.25">
      <c r="A72" s="14"/>
      <c r="B72" s="14"/>
      <c r="C72" s="14"/>
      <c r="D72" s="14"/>
      <c r="E72" s="14"/>
      <c r="F72" s="14"/>
      <c r="G72" s="14"/>
      <c r="H72" s="14"/>
      <c r="I72" s="14"/>
      <c r="J72" s="14"/>
      <c r="K72" s="14"/>
      <c r="L72" s="14"/>
      <c r="M72" s="14"/>
      <c r="N72" s="14"/>
      <c r="O72" s="14"/>
    </row>
    <row r="73" spans="1:15" ht="12.75" customHeight="1">
      <c r="A73" s="399"/>
      <c r="B73" s="582"/>
      <c r="C73" s="582"/>
      <c r="D73" s="824" t="s">
        <v>443</v>
      </c>
      <c r="E73" s="399"/>
      <c r="F73" s="399"/>
      <c r="G73" s="399"/>
      <c r="H73" s="824" t="s">
        <v>444</v>
      </c>
      <c r="I73" s="824" t="s">
        <v>260</v>
      </c>
      <c r="J73" s="582"/>
      <c r="K73" s="582"/>
      <c r="L73" s="824" t="s">
        <v>263</v>
      </c>
      <c r="M73" s="582"/>
      <c r="N73" s="582"/>
      <c r="O73" s="583"/>
    </row>
    <row r="74" spans="1:15" ht="15" customHeight="1">
      <c r="A74" s="585" t="s">
        <v>445</v>
      </c>
      <c r="B74" s="923" t="s">
        <v>255</v>
      </c>
      <c r="C74" s="585" t="s">
        <v>446</v>
      </c>
      <c r="D74" s="925"/>
      <c r="E74" s="923" t="s">
        <v>125</v>
      </c>
      <c r="F74" s="923" t="s">
        <v>257</v>
      </c>
      <c r="G74" s="923" t="s">
        <v>258</v>
      </c>
      <c r="H74" s="925"/>
      <c r="I74" s="925"/>
      <c r="J74" s="923" t="s">
        <v>261</v>
      </c>
      <c r="K74" s="923" t="s">
        <v>262</v>
      </c>
      <c r="L74" s="925" t="s">
        <v>263</v>
      </c>
      <c r="M74" s="923" t="s">
        <v>264</v>
      </c>
      <c r="N74" s="923" t="s">
        <v>17</v>
      </c>
      <c r="O74" s="923" t="s">
        <v>164</v>
      </c>
    </row>
    <row r="75" spans="1:15" ht="11.25">
      <c r="A75" s="585" t="s">
        <v>447</v>
      </c>
      <c r="B75" s="923"/>
      <c r="C75" s="585" t="s">
        <v>265</v>
      </c>
      <c r="D75" s="925"/>
      <c r="E75" s="924"/>
      <c r="F75" s="924"/>
      <c r="G75" s="924"/>
      <c r="H75" s="925"/>
      <c r="I75" s="925"/>
      <c r="J75" s="923" t="s">
        <v>261</v>
      </c>
      <c r="K75" s="923" t="s">
        <v>262</v>
      </c>
      <c r="L75" s="925"/>
      <c r="M75" s="923" t="s">
        <v>264</v>
      </c>
      <c r="N75" s="923" t="s">
        <v>17</v>
      </c>
      <c r="O75" s="923" t="s">
        <v>164</v>
      </c>
    </row>
    <row r="76" spans="1:15" ht="11.25">
      <c r="A76" s="389"/>
      <c r="B76" s="587">
        <v>3</v>
      </c>
      <c r="C76" s="587"/>
      <c r="D76" s="925"/>
      <c r="E76" s="389"/>
      <c r="F76" s="389"/>
      <c r="G76" s="389"/>
      <c r="H76" s="925"/>
      <c r="I76" s="925"/>
      <c r="J76" s="587"/>
      <c r="K76" s="587"/>
      <c r="L76" s="925"/>
      <c r="M76" s="587"/>
      <c r="N76" s="587"/>
      <c r="O76" s="610"/>
    </row>
    <row r="77" spans="1:15" ht="11.25">
      <c r="A77" s="376" t="s">
        <v>448</v>
      </c>
      <c r="B77" s="390">
        <v>3</v>
      </c>
      <c r="C77" s="390">
        <v>0</v>
      </c>
      <c r="D77" s="390">
        <v>0</v>
      </c>
      <c r="E77" s="390">
        <v>0</v>
      </c>
      <c r="F77" s="390">
        <v>0</v>
      </c>
      <c r="G77" s="390">
        <v>0</v>
      </c>
      <c r="H77" s="390">
        <v>0</v>
      </c>
      <c r="I77" s="390">
        <v>0</v>
      </c>
      <c r="J77" s="390">
        <v>0</v>
      </c>
      <c r="K77" s="390">
        <v>0</v>
      </c>
      <c r="L77" s="390">
        <v>0</v>
      </c>
      <c r="M77" s="390">
        <v>0</v>
      </c>
      <c r="N77" s="390">
        <v>3</v>
      </c>
      <c r="O77" s="612">
        <v>0.021347754927773428</v>
      </c>
    </row>
    <row r="78" spans="1:15" ht="11.25">
      <c r="A78" s="377" t="s">
        <v>449</v>
      </c>
      <c r="B78" s="391">
        <v>711</v>
      </c>
      <c r="C78" s="391">
        <v>5</v>
      </c>
      <c r="D78" s="391">
        <v>6</v>
      </c>
      <c r="E78" s="391">
        <v>22</v>
      </c>
      <c r="F78" s="391">
        <v>0</v>
      </c>
      <c r="G78" s="391">
        <v>0</v>
      </c>
      <c r="H78" s="391">
        <v>0</v>
      </c>
      <c r="I78" s="391">
        <v>0</v>
      </c>
      <c r="J78" s="391">
        <v>1</v>
      </c>
      <c r="K78" s="391">
        <v>2</v>
      </c>
      <c r="L78" s="391">
        <v>0</v>
      </c>
      <c r="M78" s="391">
        <v>2</v>
      </c>
      <c r="N78" s="391">
        <v>749</v>
      </c>
      <c r="O78" s="613">
        <v>5.3298228136341</v>
      </c>
    </row>
    <row r="79" spans="1:15" ht="11.25">
      <c r="A79" s="377" t="s">
        <v>450</v>
      </c>
      <c r="B79" s="391">
        <v>1025</v>
      </c>
      <c r="C79" s="391">
        <v>0</v>
      </c>
      <c r="D79" s="391">
        <v>6</v>
      </c>
      <c r="E79" s="391">
        <v>12</v>
      </c>
      <c r="F79" s="391">
        <v>0</v>
      </c>
      <c r="G79" s="391">
        <v>0</v>
      </c>
      <c r="H79" s="391">
        <v>0</v>
      </c>
      <c r="I79" s="391">
        <v>0</v>
      </c>
      <c r="J79" s="391">
        <v>3</v>
      </c>
      <c r="K79" s="391">
        <v>1</v>
      </c>
      <c r="L79" s="391">
        <v>0</v>
      </c>
      <c r="M79" s="391">
        <v>2</v>
      </c>
      <c r="N79" s="391">
        <v>1049</v>
      </c>
      <c r="O79" s="613">
        <v>7.4645983064114425</v>
      </c>
    </row>
    <row r="80" spans="1:15" ht="11.25">
      <c r="A80" s="377" t="s">
        <v>451</v>
      </c>
      <c r="B80" s="391">
        <v>709</v>
      </c>
      <c r="C80" s="391">
        <v>0</v>
      </c>
      <c r="D80" s="391">
        <v>6</v>
      </c>
      <c r="E80" s="391">
        <v>9</v>
      </c>
      <c r="F80" s="391">
        <v>0</v>
      </c>
      <c r="G80" s="391">
        <v>0</v>
      </c>
      <c r="H80" s="391">
        <v>0</v>
      </c>
      <c r="I80" s="391">
        <v>0</v>
      </c>
      <c r="J80" s="391">
        <v>1</v>
      </c>
      <c r="K80" s="391">
        <v>1</v>
      </c>
      <c r="L80" s="391">
        <v>0</v>
      </c>
      <c r="M80" s="391">
        <v>1</v>
      </c>
      <c r="N80" s="391">
        <v>727</v>
      </c>
      <c r="O80" s="613">
        <v>5.173272610830428</v>
      </c>
    </row>
    <row r="81" spans="1:15" ht="11.25">
      <c r="A81" s="377" t="s">
        <v>452</v>
      </c>
      <c r="B81" s="391">
        <v>691</v>
      </c>
      <c r="C81" s="391">
        <v>0</v>
      </c>
      <c r="D81" s="391">
        <v>13</v>
      </c>
      <c r="E81" s="391">
        <v>15</v>
      </c>
      <c r="F81" s="391">
        <v>0</v>
      </c>
      <c r="G81" s="391">
        <v>0</v>
      </c>
      <c r="H81" s="391">
        <v>0</v>
      </c>
      <c r="I81" s="391">
        <v>0</v>
      </c>
      <c r="J81" s="391">
        <v>0</v>
      </c>
      <c r="K81" s="391">
        <v>3</v>
      </c>
      <c r="L81" s="391">
        <v>0</v>
      </c>
      <c r="M81" s="391">
        <v>1</v>
      </c>
      <c r="N81" s="391">
        <v>723</v>
      </c>
      <c r="O81" s="613">
        <v>5.144808937593396</v>
      </c>
    </row>
    <row r="82" spans="1:15" ht="11.25">
      <c r="A82" s="377" t="s">
        <v>453</v>
      </c>
      <c r="B82" s="391">
        <v>722</v>
      </c>
      <c r="C82" s="391">
        <v>0</v>
      </c>
      <c r="D82" s="391">
        <v>3</v>
      </c>
      <c r="E82" s="391">
        <v>14</v>
      </c>
      <c r="F82" s="391">
        <v>0</v>
      </c>
      <c r="G82" s="391">
        <v>0</v>
      </c>
      <c r="H82" s="391">
        <v>0</v>
      </c>
      <c r="I82" s="391">
        <v>0</v>
      </c>
      <c r="J82" s="391">
        <v>0</v>
      </c>
      <c r="K82" s="391">
        <v>0</v>
      </c>
      <c r="L82" s="391">
        <v>0</v>
      </c>
      <c r="M82" s="391">
        <v>1</v>
      </c>
      <c r="N82" s="391">
        <v>740</v>
      </c>
      <c r="O82" s="613">
        <v>5.265779548850779</v>
      </c>
    </row>
    <row r="83" spans="1:15" ht="11.25">
      <c r="A83" s="377" t="s">
        <v>454</v>
      </c>
      <c r="B83" s="391">
        <v>758</v>
      </c>
      <c r="C83" s="391">
        <v>0</v>
      </c>
      <c r="D83" s="391">
        <v>1</v>
      </c>
      <c r="E83" s="391">
        <v>12</v>
      </c>
      <c r="F83" s="391">
        <v>0</v>
      </c>
      <c r="G83" s="391">
        <v>0</v>
      </c>
      <c r="H83" s="391">
        <v>0</v>
      </c>
      <c r="I83" s="391">
        <v>0</v>
      </c>
      <c r="J83" s="391">
        <v>0</v>
      </c>
      <c r="K83" s="391">
        <v>2</v>
      </c>
      <c r="L83" s="391">
        <v>0</v>
      </c>
      <c r="M83" s="391">
        <v>1</v>
      </c>
      <c r="N83" s="391">
        <v>774</v>
      </c>
      <c r="O83" s="613">
        <v>5.507720771365545</v>
      </c>
    </row>
    <row r="84" spans="1:15" ht="11.25">
      <c r="A84" s="377" t="s">
        <v>455</v>
      </c>
      <c r="B84" s="391">
        <v>672</v>
      </c>
      <c r="C84" s="391">
        <v>2</v>
      </c>
      <c r="D84" s="391">
        <v>2</v>
      </c>
      <c r="E84" s="391">
        <v>17</v>
      </c>
      <c r="F84" s="391">
        <v>0</v>
      </c>
      <c r="G84" s="391">
        <v>0</v>
      </c>
      <c r="H84" s="391">
        <v>0</v>
      </c>
      <c r="I84" s="391">
        <v>0</v>
      </c>
      <c r="J84" s="391">
        <v>0</v>
      </c>
      <c r="K84" s="391">
        <v>0</v>
      </c>
      <c r="L84" s="391">
        <v>3</v>
      </c>
      <c r="M84" s="391">
        <v>0</v>
      </c>
      <c r="N84" s="391">
        <v>696</v>
      </c>
      <c r="O84" s="613">
        <v>4.952679143243436</v>
      </c>
    </row>
    <row r="85" spans="1:15" ht="11.25">
      <c r="A85" s="377" t="s">
        <v>456</v>
      </c>
      <c r="B85" s="391">
        <v>656</v>
      </c>
      <c r="C85" s="391">
        <v>0</v>
      </c>
      <c r="D85" s="391">
        <v>3</v>
      </c>
      <c r="E85" s="391">
        <v>19</v>
      </c>
      <c r="F85" s="391">
        <v>0</v>
      </c>
      <c r="G85" s="391">
        <v>0</v>
      </c>
      <c r="H85" s="391">
        <v>0</v>
      </c>
      <c r="I85" s="391">
        <v>0</v>
      </c>
      <c r="J85" s="391">
        <v>0</v>
      </c>
      <c r="K85" s="391">
        <v>0</v>
      </c>
      <c r="L85" s="391">
        <v>3</v>
      </c>
      <c r="M85" s="391">
        <v>8</v>
      </c>
      <c r="N85" s="391">
        <v>689</v>
      </c>
      <c r="O85" s="613">
        <v>4.902867715078631</v>
      </c>
    </row>
    <row r="86" spans="1:15" ht="11.25">
      <c r="A86" s="377" t="s">
        <v>457</v>
      </c>
      <c r="B86" s="391">
        <v>602</v>
      </c>
      <c r="C86" s="391">
        <v>2</v>
      </c>
      <c r="D86" s="391">
        <v>1</v>
      </c>
      <c r="E86" s="391">
        <v>24</v>
      </c>
      <c r="F86" s="391">
        <v>0</v>
      </c>
      <c r="G86" s="391">
        <v>0</v>
      </c>
      <c r="H86" s="391">
        <v>0</v>
      </c>
      <c r="I86" s="391">
        <v>0</v>
      </c>
      <c r="J86" s="391">
        <v>0</v>
      </c>
      <c r="K86" s="391">
        <v>1</v>
      </c>
      <c r="L86" s="391">
        <v>0</v>
      </c>
      <c r="M86" s="391">
        <v>11</v>
      </c>
      <c r="N86" s="391">
        <v>641</v>
      </c>
      <c r="O86" s="613">
        <v>4.561303636234256</v>
      </c>
    </row>
    <row r="87" spans="1:15" ht="11.25">
      <c r="A87" s="377" t="s">
        <v>458</v>
      </c>
      <c r="B87" s="391">
        <v>559</v>
      </c>
      <c r="C87" s="391">
        <v>1</v>
      </c>
      <c r="D87" s="391">
        <v>2</v>
      </c>
      <c r="E87" s="391">
        <v>28</v>
      </c>
      <c r="F87" s="391">
        <v>0</v>
      </c>
      <c r="G87" s="391">
        <v>0</v>
      </c>
      <c r="H87" s="391">
        <v>0</v>
      </c>
      <c r="I87" s="391">
        <v>0</v>
      </c>
      <c r="J87" s="391">
        <v>0</v>
      </c>
      <c r="K87" s="391">
        <v>1</v>
      </c>
      <c r="L87" s="391">
        <v>0</v>
      </c>
      <c r="M87" s="391">
        <v>18</v>
      </c>
      <c r="N87" s="391">
        <v>609</v>
      </c>
      <c r="O87" s="613">
        <v>4.333594250338006</v>
      </c>
    </row>
    <row r="88" spans="1:15" ht="11.25">
      <c r="A88" s="377" t="s">
        <v>465</v>
      </c>
      <c r="B88" s="391">
        <v>571</v>
      </c>
      <c r="C88" s="391">
        <v>1</v>
      </c>
      <c r="D88" s="391">
        <v>9</v>
      </c>
      <c r="E88" s="391">
        <v>26</v>
      </c>
      <c r="F88" s="391">
        <v>0</v>
      </c>
      <c r="G88" s="391">
        <v>0</v>
      </c>
      <c r="H88" s="391">
        <v>0</v>
      </c>
      <c r="I88" s="391">
        <v>0</v>
      </c>
      <c r="J88" s="391">
        <v>2</v>
      </c>
      <c r="K88" s="391">
        <v>0</v>
      </c>
      <c r="L88" s="391">
        <v>0</v>
      </c>
      <c r="M88" s="391">
        <v>20</v>
      </c>
      <c r="N88" s="391">
        <v>629</v>
      </c>
      <c r="O88" s="613">
        <v>4.475912616523162</v>
      </c>
    </row>
    <row r="89" spans="1:15" ht="11.25">
      <c r="A89" s="377" t="s">
        <v>466</v>
      </c>
      <c r="B89" s="391">
        <v>552</v>
      </c>
      <c r="C89" s="391">
        <v>0</v>
      </c>
      <c r="D89" s="391">
        <v>0</v>
      </c>
      <c r="E89" s="391">
        <v>46</v>
      </c>
      <c r="F89" s="391">
        <v>0</v>
      </c>
      <c r="G89" s="391">
        <v>0</v>
      </c>
      <c r="H89" s="391">
        <v>0</v>
      </c>
      <c r="I89" s="391">
        <v>0</v>
      </c>
      <c r="J89" s="391">
        <v>0</v>
      </c>
      <c r="K89" s="391">
        <v>0</v>
      </c>
      <c r="L89" s="391">
        <v>1</v>
      </c>
      <c r="M89" s="391">
        <v>19</v>
      </c>
      <c r="N89" s="391">
        <v>618</v>
      </c>
      <c r="O89" s="613">
        <v>4.3976375151213265</v>
      </c>
    </row>
    <row r="90" spans="1:15" ht="11.25">
      <c r="A90" s="377" t="s">
        <v>467</v>
      </c>
      <c r="B90" s="391">
        <v>430</v>
      </c>
      <c r="C90" s="391">
        <v>0</v>
      </c>
      <c r="D90" s="391">
        <v>1</v>
      </c>
      <c r="E90" s="391">
        <v>41</v>
      </c>
      <c r="F90" s="391">
        <v>0</v>
      </c>
      <c r="G90" s="391">
        <v>0</v>
      </c>
      <c r="H90" s="391">
        <v>0</v>
      </c>
      <c r="I90" s="391">
        <v>0</v>
      </c>
      <c r="J90" s="391">
        <v>0</v>
      </c>
      <c r="K90" s="391">
        <v>0</v>
      </c>
      <c r="L90" s="391">
        <v>1</v>
      </c>
      <c r="M90" s="391">
        <v>15</v>
      </c>
      <c r="N90" s="391">
        <v>488</v>
      </c>
      <c r="O90" s="613">
        <v>3.472568134917811</v>
      </c>
    </row>
    <row r="91" spans="1:15" ht="11.25">
      <c r="A91" s="377" t="s">
        <v>468</v>
      </c>
      <c r="B91" s="391">
        <v>387</v>
      </c>
      <c r="C91" s="391">
        <v>2</v>
      </c>
      <c r="D91" s="391">
        <v>0</v>
      </c>
      <c r="E91" s="391">
        <v>63</v>
      </c>
      <c r="F91" s="391">
        <v>0</v>
      </c>
      <c r="G91" s="391">
        <v>0</v>
      </c>
      <c r="H91" s="391">
        <v>0</v>
      </c>
      <c r="I91" s="391">
        <v>0</v>
      </c>
      <c r="J91" s="391">
        <v>0</v>
      </c>
      <c r="K91" s="391">
        <v>1</v>
      </c>
      <c r="L91" s="391">
        <v>0</v>
      </c>
      <c r="M91" s="391">
        <v>18</v>
      </c>
      <c r="N91" s="391">
        <v>471</v>
      </c>
      <c r="O91" s="613">
        <v>3.3515975236604283</v>
      </c>
    </row>
    <row r="92" spans="1:15" ht="11.25">
      <c r="A92" s="377" t="s">
        <v>469</v>
      </c>
      <c r="B92" s="391">
        <v>392</v>
      </c>
      <c r="C92" s="391">
        <v>0</v>
      </c>
      <c r="D92" s="391">
        <v>1</v>
      </c>
      <c r="E92" s="391">
        <v>153</v>
      </c>
      <c r="F92" s="391">
        <v>0</v>
      </c>
      <c r="G92" s="391">
        <v>0</v>
      </c>
      <c r="H92" s="391">
        <v>0</v>
      </c>
      <c r="I92" s="391">
        <v>0</v>
      </c>
      <c r="J92" s="391">
        <v>0</v>
      </c>
      <c r="K92" s="391">
        <v>0</v>
      </c>
      <c r="L92" s="391">
        <v>0</v>
      </c>
      <c r="M92" s="391">
        <v>25</v>
      </c>
      <c r="N92" s="391">
        <v>571</v>
      </c>
      <c r="O92" s="613">
        <v>4.06318935458621</v>
      </c>
    </row>
    <row r="93" spans="1:15" ht="11.25">
      <c r="A93" s="377" t="s">
        <v>470</v>
      </c>
      <c r="B93" s="391">
        <v>336</v>
      </c>
      <c r="C93" s="391">
        <v>1</v>
      </c>
      <c r="D93" s="391">
        <v>0</v>
      </c>
      <c r="E93" s="391">
        <v>90</v>
      </c>
      <c r="F93" s="391">
        <v>0</v>
      </c>
      <c r="G93" s="391">
        <v>0</v>
      </c>
      <c r="H93" s="391">
        <v>0</v>
      </c>
      <c r="I93" s="391">
        <v>0</v>
      </c>
      <c r="J93" s="391">
        <v>0</v>
      </c>
      <c r="K93" s="391">
        <v>0</v>
      </c>
      <c r="L93" s="391">
        <v>1</v>
      </c>
      <c r="M93" s="391">
        <v>108</v>
      </c>
      <c r="N93" s="391">
        <v>536</v>
      </c>
      <c r="O93" s="613">
        <v>3.814132213762186</v>
      </c>
    </row>
    <row r="94" spans="1:15" ht="11.25">
      <c r="A94" s="377" t="s">
        <v>471</v>
      </c>
      <c r="B94" s="391">
        <v>276</v>
      </c>
      <c r="C94" s="391">
        <v>1</v>
      </c>
      <c r="D94" s="391">
        <v>0</v>
      </c>
      <c r="E94" s="391">
        <v>181</v>
      </c>
      <c r="F94" s="391">
        <v>0</v>
      </c>
      <c r="G94" s="391">
        <v>0</v>
      </c>
      <c r="H94" s="391">
        <v>0</v>
      </c>
      <c r="I94" s="391">
        <v>0</v>
      </c>
      <c r="J94" s="391">
        <v>0</v>
      </c>
      <c r="K94" s="391">
        <v>0</v>
      </c>
      <c r="L94" s="391">
        <v>0</v>
      </c>
      <c r="M94" s="391">
        <v>13</v>
      </c>
      <c r="N94" s="391">
        <v>471</v>
      </c>
      <c r="O94" s="613">
        <v>3.3515975236604283</v>
      </c>
    </row>
    <row r="95" spans="1:15" ht="11.25">
      <c r="A95" s="377" t="s">
        <v>472</v>
      </c>
      <c r="B95" s="391">
        <v>239</v>
      </c>
      <c r="C95" s="391">
        <v>0</v>
      </c>
      <c r="D95" s="391">
        <v>0</v>
      </c>
      <c r="E95" s="391">
        <v>194</v>
      </c>
      <c r="F95" s="391">
        <v>0</v>
      </c>
      <c r="G95" s="391">
        <v>0</v>
      </c>
      <c r="H95" s="391">
        <v>0</v>
      </c>
      <c r="I95" s="391">
        <v>0</v>
      </c>
      <c r="J95" s="391">
        <v>0</v>
      </c>
      <c r="K95" s="391">
        <v>0</v>
      </c>
      <c r="L95" s="391">
        <v>0</v>
      </c>
      <c r="M95" s="391">
        <v>14</v>
      </c>
      <c r="N95" s="391">
        <v>447</v>
      </c>
      <c r="O95" s="613">
        <v>3.180815484238241</v>
      </c>
    </row>
    <row r="96" spans="1:15" ht="11.25">
      <c r="A96" s="377" t="s">
        <v>473</v>
      </c>
      <c r="B96" s="391">
        <v>95</v>
      </c>
      <c r="C96" s="391">
        <v>1</v>
      </c>
      <c r="D96" s="391">
        <v>0</v>
      </c>
      <c r="E96" s="391">
        <v>200</v>
      </c>
      <c r="F96" s="391">
        <v>0</v>
      </c>
      <c r="G96" s="391">
        <v>0</v>
      </c>
      <c r="H96" s="391">
        <v>0</v>
      </c>
      <c r="I96" s="391">
        <v>0</v>
      </c>
      <c r="J96" s="391">
        <v>0</v>
      </c>
      <c r="K96" s="391">
        <v>0</v>
      </c>
      <c r="L96" s="391">
        <v>0</v>
      </c>
      <c r="M96" s="391">
        <v>15</v>
      </c>
      <c r="N96" s="391">
        <v>311</v>
      </c>
      <c r="O96" s="613">
        <v>2.2130505941791787</v>
      </c>
    </row>
    <row r="97" spans="1:15" ht="11.25">
      <c r="A97" s="604" t="s">
        <v>474</v>
      </c>
      <c r="B97" s="392">
        <v>583</v>
      </c>
      <c r="C97" s="392">
        <v>0</v>
      </c>
      <c r="D97" s="392">
        <v>0</v>
      </c>
      <c r="E97" s="392">
        <v>1527</v>
      </c>
      <c r="F97" s="392">
        <v>0</v>
      </c>
      <c r="G97" s="392">
        <v>0</v>
      </c>
      <c r="H97" s="392">
        <v>0</v>
      </c>
      <c r="I97" s="392">
        <v>0</v>
      </c>
      <c r="J97" s="392">
        <v>0</v>
      </c>
      <c r="K97" s="392">
        <v>0</v>
      </c>
      <c r="L97" s="392">
        <v>1</v>
      </c>
      <c r="M97" s="392">
        <v>0</v>
      </c>
      <c r="N97" s="392">
        <v>2111</v>
      </c>
      <c r="O97" s="614">
        <v>15.021703550843236</v>
      </c>
    </row>
    <row r="98" spans="1:28" s="23" customFormat="1" ht="18.75" customHeight="1">
      <c r="A98" s="605" t="s">
        <v>161</v>
      </c>
      <c r="B98" s="393">
        <v>10969</v>
      </c>
      <c r="C98" s="393">
        <v>16</v>
      </c>
      <c r="D98" s="393">
        <v>54</v>
      </c>
      <c r="E98" s="393">
        <v>2693</v>
      </c>
      <c r="F98" s="393">
        <v>0</v>
      </c>
      <c r="G98" s="393">
        <v>0</v>
      </c>
      <c r="H98" s="393">
        <v>0</v>
      </c>
      <c r="I98" s="393">
        <v>0</v>
      </c>
      <c r="J98" s="393">
        <v>7</v>
      </c>
      <c r="K98" s="393">
        <v>12</v>
      </c>
      <c r="L98" s="393">
        <v>10</v>
      </c>
      <c r="M98" s="393">
        <v>292</v>
      </c>
      <c r="N98" s="393">
        <v>14053</v>
      </c>
      <c r="O98" s="393">
        <v>100</v>
      </c>
      <c r="P98" s="30"/>
      <c r="Q98" s="30"/>
      <c r="R98" s="30"/>
      <c r="S98" s="30"/>
      <c r="T98" s="30"/>
      <c r="U98" s="30"/>
      <c r="V98" s="30"/>
      <c r="W98" s="30"/>
      <c r="X98" s="30"/>
      <c r="Y98" s="30"/>
      <c r="Z98" s="30"/>
      <c r="AA98" s="30"/>
      <c r="AB98" s="30"/>
    </row>
    <row r="99" spans="1:28" s="25" customFormat="1" ht="31.5" customHeight="1">
      <c r="A99" s="611" t="s">
        <v>461</v>
      </c>
      <c r="B99" s="394">
        <v>806.0962976472734</v>
      </c>
      <c r="C99" s="394">
        <v>811.375</v>
      </c>
      <c r="D99" s="394">
        <v>511.1111111111111</v>
      </c>
      <c r="E99" s="394">
        <v>1680.0326773115485</v>
      </c>
      <c r="F99" s="394"/>
      <c r="G99" s="394"/>
      <c r="H99" s="394"/>
      <c r="I99" s="394"/>
      <c r="J99" s="394">
        <v>407.14285714285717</v>
      </c>
      <c r="K99" s="394">
        <v>483.3333333333333</v>
      </c>
      <c r="L99" s="394">
        <v>1001.4</v>
      </c>
      <c r="M99" s="394">
        <v>1361.0616438356165</v>
      </c>
      <c r="N99" s="394">
        <v>983.6765836298932</v>
      </c>
      <c r="O99" s="394" t="s">
        <v>52</v>
      </c>
      <c r="P99" s="32"/>
      <c r="Q99" s="32"/>
      <c r="R99" s="32"/>
      <c r="S99" s="32"/>
      <c r="T99" s="32"/>
      <c r="U99" s="32"/>
      <c r="V99" s="32"/>
      <c r="W99" s="32"/>
      <c r="X99" s="32"/>
      <c r="Y99" s="32"/>
      <c r="Z99" s="32"/>
      <c r="AA99" s="32"/>
      <c r="AB99" s="32"/>
    </row>
    <row r="100" spans="1:28" s="23" customFormat="1" ht="31.5" customHeight="1">
      <c r="A100" s="607" t="s">
        <v>462</v>
      </c>
      <c r="B100" s="395">
        <v>750</v>
      </c>
      <c r="C100" s="395">
        <v>850</v>
      </c>
      <c r="D100" s="395">
        <v>350</v>
      </c>
      <c r="E100" s="395">
        <v>1864</v>
      </c>
      <c r="F100" s="395"/>
      <c r="G100" s="395"/>
      <c r="H100" s="395"/>
      <c r="I100" s="395"/>
      <c r="J100" s="395">
        <v>150</v>
      </c>
      <c r="K100" s="395">
        <v>350</v>
      </c>
      <c r="L100" s="395">
        <v>750</v>
      </c>
      <c r="M100" s="395">
        <v>1550</v>
      </c>
      <c r="N100" s="395">
        <v>950</v>
      </c>
      <c r="O100" s="615" t="s">
        <v>52</v>
      </c>
      <c r="P100" s="30"/>
      <c r="Q100" s="30"/>
      <c r="R100" s="30"/>
      <c r="S100" s="30"/>
      <c r="T100" s="30"/>
      <c r="U100" s="30"/>
      <c r="V100" s="30"/>
      <c r="W100" s="30"/>
      <c r="X100" s="30"/>
      <c r="Y100" s="30"/>
      <c r="Z100" s="30"/>
      <c r="AA100" s="30"/>
      <c r="AB100" s="30"/>
    </row>
    <row r="101" spans="1:30" ht="11.25">
      <c r="A101" s="820" t="s">
        <v>475</v>
      </c>
      <c r="B101" s="820"/>
      <c r="C101" s="820"/>
      <c r="D101" s="820"/>
      <c r="E101" s="820"/>
      <c r="F101" s="820"/>
      <c r="G101" s="820"/>
      <c r="H101" s="820"/>
      <c r="I101" s="820"/>
      <c r="J101" s="820"/>
      <c r="K101" s="820"/>
      <c r="L101" s="820"/>
      <c r="M101" s="820"/>
      <c r="N101" s="820"/>
      <c r="O101" s="820"/>
      <c r="P101" s="353"/>
      <c r="Q101" s="353"/>
      <c r="R101" s="353"/>
      <c r="S101" s="353"/>
      <c r="AC101" s="26"/>
      <c r="AD101" s="26"/>
    </row>
    <row r="102" spans="1:11" s="5" customFormat="1" ht="11.25">
      <c r="A102" s="864" t="s">
        <v>511</v>
      </c>
      <c r="B102" s="864"/>
      <c r="C102" s="864"/>
      <c r="D102" s="864"/>
      <c r="E102" s="864"/>
      <c r="F102" s="864"/>
      <c r="G102" s="864"/>
      <c r="H102" s="864"/>
      <c r="I102" s="864"/>
      <c r="J102" s="864"/>
      <c r="K102" s="864"/>
    </row>
    <row r="105" ht="11.25">
      <c r="A105" s="14"/>
    </row>
    <row r="106" ht="11.25">
      <c r="A106" s="14"/>
    </row>
    <row r="107" ht="11.25">
      <c r="A107" s="14"/>
    </row>
    <row r="108" spans="1:6" ht="11.25">
      <c r="A108" s="14"/>
      <c r="F108" s="27"/>
    </row>
    <row r="109" ht="11.25">
      <c r="A109" s="14"/>
    </row>
    <row r="110" ht="11.25">
      <c r="A110" s="14"/>
    </row>
    <row r="111" ht="11.25">
      <c r="A111" s="14"/>
    </row>
    <row r="112" ht="11.25">
      <c r="A112" s="14"/>
    </row>
    <row r="113" ht="11.25">
      <c r="A113" s="14"/>
    </row>
    <row r="114" ht="11.25">
      <c r="A114" s="14"/>
    </row>
    <row r="115" ht="11.25">
      <c r="A115" s="14"/>
    </row>
    <row r="116" ht="11.25">
      <c r="A116" s="14"/>
    </row>
    <row r="117" ht="11.25">
      <c r="A117" s="14"/>
    </row>
    <row r="118" ht="11.25">
      <c r="A118" s="14"/>
    </row>
    <row r="119" ht="11.25">
      <c r="A119" s="14"/>
    </row>
    <row r="120" ht="11.25">
      <c r="A120" s="14"/>
    </row>
    <row r="121" ht="11.25">
      <c r="A121" s="14"/>
    </row>
    <row r="122" ht="11.25">
      <c r="A122" s="14"/>
    </row>
    <row r="123" ht="11.25">
      <c r="A123" s="14"/>
    </row>
    <row r="124" ht="11.25">
      <c r="A124" s="14"/>
    </row>
    <row r="125" ht="11.25">
      <c r="A125" s="14"/>
    </row>
    <row r="126" ht="11.25">
      <c r="A126" s="14"/>
    </row>
    <row r="127" ht="11.25">
      <c r="A127" s="14"/>
    </row>
    <row r="128" ht="11.25">
      <c r="A128" s="14"/>
    </row>
    <row r="129" ht="11.25">
      <c r="A129" s="14"/>
    </row>
    <row r="130" ht="11.25">
      <c r="A130" s="14"/>
    </row>
    <row r="131" ht="11.25">
      <c r="A131" s="14"/>
    </row>
    <row r="132" ht="11.25">
      <c r="A132" s="14"/>
    </row>
    <row r="133" ht="11.25">
      <c r="A133" s="14"/>
    </row>
    <row r="134" ht="11.25">
      <c r="A134" s="14"/>
    </row>
    <row r="135" ht="11.25">
      <c r="A135" s="14"/>
    </row>
    <row r="136" ht="11.25">
      <c r="A136" s="14"/>
    </row>
    <row r="137" ht="11.25">
      <c r="A137" s="14"/>
    </row>
    <row r="138" ht="11.25">
      <c r="A138" s="14"/>
    </row>
    <row r="139" ht="11.25">
      <c r="A139" s="14"/>
    </row>
    <row r="140" ht="11.25">
      <c r="A140" s="14"/>
    </row>
    <row r="141" ht="11.25">
      <c r="A141" s="14"/>
    </row>
    <row r="142" ht="11.25">
      <c r="A142" s="404"/>
    </row>
    <row r="143" ht="11.25">
      <c r="A143" s="14"/>
    </row>
  </sheetData>
  <sheetProtection/>
  <mergeCells count="51">
    <mergeCell ref="L39:L42"/>
    <mergeCell ref="D5:D8"/>
    <mergeCell ref="H5:H8"/>
    <mergeCell ref="I5:I8"/>
    <mergeCell ref="L5:L8"/>
    <mergeCell ref="A69:O69"/>
    <mergeCell ref="N40:N41"/>
    <mergeCell ref="O40:O41"/>
    <mergeCell ref="K40:K41"/>
    <mergeCell ref="A67:O67"/>
    <mergeCell ref="M40:M41"/>
    <mergeCell ref="E40:E41"/>
    <mergeCell ref="F40:F41"/>
    <mergeCell ref="G40:G41"/>
    <mergeCell ref="I39:I42"/>
    <mergeCell ref="P67:S67"/>
    <mergeCell ref="A33:O33"/>
    <mergeCell ref="P33:S33"/>
    <mergeCell ref="A1:O1"/>
    <mergeCell ref="A3:O3"/>
    <mergeCell ref="B6:B7"/>
    <mergeCell ref="J6:J7"/>
    <mergeCell ref="K6:K7"/>
    <mergeCell ref="M6:M7"/>
    <mergeCell ref="N6:N7"/>
    <mergeCell ref="O6:O7"/>
    <mergeCell ref="A35:O35"/>
    <mergeCell ref="B40:B41"/>
    <mergeCell ref="J40:J41"/>
    <mergeCell ref="A37:O37"/>
    <mergeCell ref="E6:E7"/>
    <mergeCell ref="F6:F7"/>
    <mergeCell ref="G6:G7"/>
    <mergeCell ref="D39:D42"/>
    <mergeCell ref="H39:H42"/>
    <mergeCell ref="A71:O71"/>
    <mergeCell ref="M74:M75"/>
    <mergeCell ref="N74:N75"/>
    <mergeCell ref="O74:O75"/>
    <mergeCell ref="D73:D76"/>
    <mergeCell ref="H73:H76"/>
    <mergeCell ref="I73:I76"/>
    <mergeCell ref="L73:L76"/>
    <mergeCell ref="A102:K102"/>
    <mergeCell ref="E74:E75"/>
    <mergeCell ref="F74:F75"/>
    <mergeCell ref="G74:G75"/>
    <mergeCell ref="B74:B75"/>
    <mergeCell ref="J74:J75"/>
    <mergeCell ref="K74:K75"/>
    <mergeCell ref="A101:O101"/>
  </mergeCells>
  <printOptions/>
  <pageMargins left="0.787401575" right="0.787401575" top="0.984251969" bottom="0.984251969" header="0.4921259845" footer="0.4921259845"/>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AD143"/>
  <sheetViews>
    <sheetView zoomScalePageLayoutView="0" workbookViewId="0" topLeftCell="A1">
      <selection activeCell="A1" sqref="A1:O1"/>
    </sheetView>
  </sheetViews>
  <sheetFormatPr defaultColWidth="10.5" defaultRowHeight="12.75"/>
  <cols>
    <col min="1" max="1" width="25" style="6" customWidth="1"/>
    <col min="2" max="3" width="10.5" style="6" customWidth="1"/>
    <col min="4" max="4" width="14.16015625" style="6" customWidth="1"/>
    <col min="5" max="7" width="10.5" style="6" customWidth="1"/>
    <col min="8" max="8" width="14.66015625" style="6" customWidth="1"/>
    <col min="9" max="9" width="11.16015625" style="6" customWidth="1"/>
    <col min="10" max="15" width="10.5" style="6" customWidth="1"/>
    <col min="16" max="22" width="10.5" style="26" customWidth="1"/>
    <col min="23" max="16384" width="10.5" style="6" customWidth="1"/>
  </cols>
  <sheetData>
    <row r="1" spans="1:15" ht="11.25">
      <c r="A1" s="821" t="s">
        <v>477</v>
      </c>
      <c r="B1" s="821"/>
      <c r="C1" s="821"/>
      <c r="D1" s="821"/>
      <c r="E1" s="821"/>
      <c r="F1" s="821"/>
      <c r="G1" s="821"/>
      <c r="H1" s="821"/>
      <c r="I1" s="821"/>
      <c r="J1" s="821"/>
      <c r="K1" s="821"/>
      <c r="L1" s="821"/>
      <c r="M1" s="821"/>
      <c r="N1" s="821"/>
      <c r="O1" s="821"/>
    </row>
    <row r="2" spans="1:15" ht="11.25">
      <c r="A2" s="14"/>
      <c r="B2" s="14"/>
      <c r="C2" s="14"/>
      <c r="D2" s="14"/>
      <c r="E2" s="14"/>
      <c r="F2" s="14"/>
      <c r="G2" s="14"/>
      <c r="H2" s="14"/>
      <c r="I2" s="14"/>
      <c r="J2" s="14"/>
      <c r="K2" s="14"/>
      <c r="L2" s="14"/>
      <c r="M2" s="14"/>
      <c r="N2" s="14"/>
      <c r="O2" s="14"/>
    </row>
    <row r="3" spans="1:15" ht="12.75" customHeight="1">
      <c r="A3" s="873" t="s">
        <v>282</v>
      </c>
      <c r="B3" s="873"/>
      <c r="C3" s="873"/>
      <c r="D3" s="873"/>
      <c r="E3" s="873"/>
      <c r="F3" s="873"/>
      <c r="G3" s="873"/>
      <c r="H3" s="873"/>
      <c r="I3" s="873"/>
      <c r="J3" s="873"/>
      <c r="K3" s="873"/>
      <c r="L3" s="873"/>
      <c r="M3" s="873"/>
      <c r="N3" s="873"/>
      <c r="O3" s="873"/>
    </row>
    <row r="5" spans="1:15" ht="15" customHeight="1">
      <c r="A5" s="399"/>
      <c r="B5" s="582"/>
      <c r="C5" s="582"/>
      <c r="D5" s="824" t="s">
        <v>443</v>
      </c>
      <c r="E5" s="399"/>
      <c r="F5" s="399"/>
      <c r="G5" s="399"/>
      <c r="H5" s="824" t="s">
        <v>444</v>
      </c>
      <c r="I5" s="824" t="s">
        <v>260</v>
      </c>
      <c r="J5" s="582"/>
      <c r="K5" s="582"/>
      <c r="L5" s="824" t="s">
        <v>263</v>
      </c>
      <c r="M5" s="582"/>
      <c r="N5" s="582"/>
      <c r="O5" s="583"/>
    </row>
    <row r="6" spans="1:15" ht="15" customHeight="1">
      <c r="A6" s="585" t="s">
        <v>445</v>
      </c>
      <c r="B6" s="923" t="s">
        <v>255</v>
      </c>
      <c r="C6" s="585" t="s">
        <v>446</v>
      </c>
      <c r="D6" s="925"/>
      <c r="E6" s="923" t="s">
        <v>125</v>
      </c>
      <c r="F6" s="923" t="s">
        <v>257</v>
      </c>
      <c r="G6" s="923" t="s">
        <v>258</v>
      </c>
      <c r="H6" s="925"/>
      <c r="I6" s="925"/>
      <c r="J6" s="923" t="s">
        <v>261</v>
      </c>
      <c r="K6" s="923" t="s">
        <v>262</v>
      </c>
      <c r="L6" s="925" t="s">
        <v>263</v>
      </c>
      <c r="M6" s="923" t="s">
        <v>264</v>
      </c>
      <c r="N6" s="923" t="s">
        <v>17</v>
      </c>
      <c r="O6" s="923" t="s">
        <v>164</v>
      </c>
    </row>
    <row r="7" spans="1:15" ht="11.25">
      <c r="A7" s="585" t="s">
        <v>447</v>
      </c>
      <c r="B7" s="923"/>
      <c r="C7" s="585" t="s">
        <v>265</v>
      </c>
      <c r="D7" s="925"/>
      <c r="E7" s="924"/>
      <c r="F7" s="924"/>
      <c r="G7" s="924"/>
      <c r="H7" s="925"/>
      <c r="I7" s="925"/>
      <c r="J7" s="923" t="s">
        <v>261</v>
      </c>
      <c r="K7" s="923" t="s">
        <v>262</v>
      </c>
      <c r="L7" s="925"/>
      <c r="M7" s="923"/>
      <c r="N7" s="923"/>
      <c r="O7" s="923" t="s">
        <v>164</v>
      </c>
    </row>
    <row r="8" spans="1:15" ht="11.25">
      <c r="A8" s="389"/>
      <c r="B8" s="587"/>
      <c r="C8" s="587"/>
      <c r="D8" s="925"/>
      <c r="E8" s="389"/>
      <c r="F8" s="389"/>
      <c r="G8" s="389"/>
      <c r="H8" s="925"/>
      <c r="I8" s="925"/>
      <c r="J8" s="587"/>
      <c r="K8" s="587"/>
      <c r="L8" s="925"/>
      <c r="M8" s="587"/>
      <c r="N8" s="587"/>
      <c r="O8" s="610"/>
    </row>
    <row r="9" spans="1:15" ht="11.25">
      <c r="A9" s="376" t="s">
        <v>448</v>
      </c>
      <c r="B9" s="390">
        <v>5</v>
      </c>
      <c r="C9" s="390">
        <v>0</v>
      </c>
      <c r="D9" s="390">
        <v>0</v>
      </c>
      <c r="E9" s="390">
        <v>0</v>
      </c>
      <c r="F9" s="390">
        <v>0</v>
      </c>
      <c r="G9" s="390">
        <v>0</v>
      </c>
      <c r="H9" s="390">
        <v>0</v>
      </c>
      <c r="I9" s="390">
        <v>0</v>
      </c>
      <c r="J9" s="390">
        <v>0</v>
      </c>
      <c r="K9" s="390">
        <v>0</v>
      </c>
      <c r="L9" s="390">
        <v>0</v>
      </c>
      <c r="M9" s="390">
        <v>0</v>
      </c>
      <c r="N9" s="390">
        <v>5</v>
      </c>
      <c r="O9" s="612">
        <v>0.024293071615975124</v>
      </c>
    </row>
    <row r="10" spans="1:15" ht="11.25">
      <c r="A10" s="377" t="s">
        <v>449</v>
      </c>
      <c r="B10" s="391">
        <v>939</v>
      </c>
      <c r="C10" s="391">
        <v>7</v>
      </c>
      <c r="D10" s="391">
        <v>13</v>
      </c>
      <c r="E10" s="391">
        <v>19</v>
      </c>
      <c r="F10" s="391">
        <v>0</v>
      </c>
      <c r="G10" s="391">
        <v>0</v>
      </c>
      <c r="H10" s="391">
        <v>0</v>
      </c>
      <c r="I10" s="391">
        <v>0</v>
      </c>
      <c r="J10" s="391">
        <v>1</v>
      </c>
      <c r="K10" s="391">
        <v>2</v>
      </c>
      <c r="L10" s="391">
        <v>0</v>
      </c>
      <c r="M10" s="391">
        <v>3</v>
      </c>
      <c r="N10" s="391">
        <v>984</v>
      </c>
      <c r="O10" s="613">
        <v>4.780876494023905</v>
      </c>
    </row>
    <row r="11" spans="1:15" ht="11.25">
      <c r="A11" s="377" t="s">
        <v>450</v>
      </c>
      <c r="B11" s="391">
        <v>1549</v>
      </c>
      <c r="C11" s="391">
        <v>1</v>
      </c>
      <c r="D11" s="391">
        <v>15</v>
      </c>
      <c r="E11" s="391">
        <v>16</v>
      </c>
      <c r="F11" s="391">
        <v>0</v>
      </c>
      <c r="G11" s="391">
        <v>0</v>
      </c>
      <c r="H11" s="391">
        <v>0</v>
      </c>
      <c r="I11" s="391">
        <v>0</v>
      </c>
      <c r="J11" s="391">
        <v>2</v>
      </c>
      <c r="K11" s="391">
        <v>2</v>
      </c>
      <c r="L11" s="391">
        <v>1</v>
      </c>
      <c r="M11" s="391">
        <v>2</v>
      </c>
      <c r="N11" s="391">
        <v>1588</v>
      </c>
      <c r="O11" s="613">
        <v>7.715479545233699</v>
      </c>
    </row>
    <row r="12" spans="1:15" ht="11.25">
      <c r="A12" s="377" t="s">
        <v>451</v>
      </c>
      <c r="B12" s="391">
        <v>1021</v>
      </c>
      <c r="C12" s="391">
        <v>1</v>
      </c>
      <c r="D12" s="391">
        <v>13</v>
      </c>
      <c r="E12" s="391">
        <v>7</v>
      </c>
      <c r="F12" s="391">
        <v>0</v>
      </c>
      <c r="G12" s="391">
        <v>0</v>
      </c>
      <c r="H12" s="391">
        <v>0</v>
      </c>
      <c r="I12" s="391">
        <v>0</v>
      </c>
      <c r="J12" s="391">
        <v>1</v>
      </c>
      <c r="K12" s="391">
        <v>2</v>
      </c>
      <c r="L12" s="391">
        <v>1</v>
      </c>
      <c r="M12" s="391">
        <v>1</v>
      </c>
      <c r="N12" s="391">
        <v>1047</v>
      </c>
      <c r="O12" s="613">
        <v>5.086969196385191</v>
      </c>
    </row>
    <row r="13" spans="1:15" ht="11.25">
      <c r="A13" s="377" t="s">
        <v>452</v>
      </c>
      <c r="B13" s="391">
        <v>1009</v>
      </c>
      <c r="C13" s="391">
        <v>1</v>
      </c>
      <c r="D13" s="391">
        <v>27</v>
      </c>
      <c r="E13" s="391">
        <v>18</v>
      </c>
      <c r="F13" s="391">
        <v>0</v>
      </c>
      <c r="G13" s="391">
        <v>0</v>
      </c>
      <c r="H13" s="391">
        <v>0</v>
      </c>
      <c r="I13" s="391">
        <v>0</v>
      </c>
      <c r="J13" s="391">
        <v>0</v>
      </c>
      <c r="K13" s="391">
        <v>5</v>
      </c>
      <c r="L13" s="391">
        <v>0</v>
      </c>
      <c r="M13" s="391">
        <v>1</v>
      </c>
      <c r="N13" s="391">
        <v>1061</v>
      </c>
      <c r="O13" s="613">
        <v>5.154989796909922</v>
      </c>
    </row>
    <row r="14" spans="1:15" ht="11.25">
      <c r="A14" s="377" t="s">
        <v>453</v>
      </c>
      <c r="B14" s="391">
        <v>1029</v>
      </c>
      <c r="C14" s="391">
        <v>3</v>
      </c>
      <c r="D14" s="391">
        <v>20</v>
      </c>
      <c r="E14" s="391">
        <v>15</v>
      </c>
      <c r="F14" s="391">
        <v>0</v>
      </c>
      <c r="G14" s="391">
        <v>0</v>
      </c>
      <c r="H14" s="391">
        <v>0</v>
      </c>
      <c r="I14" s="391">
        <v>0</v>
      </c>
      <c r="J14" s="391">
        <v>0</v>
      </c>
      <c r="K14" s="391">
        <v>0</v>
      </c>
      <c r="L14" s="391">
        <v>0</v>
      </c>
      <c r="M14" s="391">
        <v>2</v>
      </c>
      <c r="N14" s="391">
        <v>1069</v>
      </c>
      <c r="O14" s="613">
        <v>5.193858711495482</v>
      </c>
    </row>
    <row r="15" spans="1:15" ht="11.25">
      <c r="A15" s="377" t="s">
        <v>454</v>
      </c>
      <c r="B15" s="391">
        <v>1060</v>
      </c>
      <c r="C15" s="391">
        <v>1</v>
      </c>
      <c r="D15" s="391">
        <v>7</v>
      </c>
      <c r="E15" s="391">
        <v>17</v>
      </c>
      <c r="F15" s="391">
        <v>0</v>
      </c>
      <c r="G15" s="391">
        <v>0</v>
      </c>
      <c r="H15" s="391">
        <v>0</v>
      </c>
      <c r="I15" s="391">
        <v>0</v>
      </c>
      <c r="J15" s="391">
        <v>0</v>
      </c>
      <c r="K15" s="391">
        <v>2</v>
      </c>
      <c r="L15" s="391">
        <v>0</v>
      </c>
      <c r="M15" s="391">
        <v>1</v>
      </c>
      <c r="N15" s="391">
        <v>1088</v>
      </c>
      <c r="O15" s="613">
        <v>5.286172383636187</v>
      </c>
    </row>
    <row r="16" spans="1:15" ht="11.25">
      <c r="A16" s="377" t="s">
        <v>455</v>
      </c>
      <c r="B16" s="391">
        <v>986</v>
      </c>
      <c r="C16" s="391">
        <v>2</v>
      </c>
      <c r="D16" s="391">
        <v>2</v>
      </c>
      <c r="E16" s="391">
        <v>21</v>
      </c>
      <c r="F16" s="391">
        <v>0</v>
      </c>
      <c r="G16" s="391">
        <v>0</v>
      </c>
      <c r="H16" s="391">
        <v>0</v>
      </c>
      <c r="I16" s="391">
        <v>0</v>
      </c>
      <c r="J16" s="391">
        <v>0</v>
      </c>
      <c r="K16" s="391">
        <v>1</v>
      </c>
      <c r="L16" s="391">
        <v>3</v>
      </c>
      <c r="M16" s="391">
        <v>1</v>
      </c>
      <c r="N16" s="391">
        <v>1016</v>
      </c>
      <c r="O16" s="613">
        <v>4.936352152366145</v>
      </c>
    </row>
    <row r="17" spans="1:15" ht="11.25">
      <c r="A17" s="377" t="s">
        <v>456</v>
      </c>
      <c r="B17" s="391">
        <v>989</v>
      </c>
      <c r="C17" s="391">
        <v>3</v>
      </c>
      <c r="D17" s="391">
        <v>7</v>
      </c>
      <c r="E17" s="391">
        <v>18</v>
      </c>
      <c r="F17" s="391">
        <v>0</v>
      </c>
      <c r="G17" s="391">
        <v>0</v>
      </c>
      <c r="H17" s="391">
        <v>0</v>
      </c>
      <c r="I17" s="391">
        <v>0</v>
      </c>
      <c r="J17" s="391">
        <v>0</v>
      </c>
      <c r="K17" s="391">
        <v>0</v>
      </c>
      <c r="L17" s="391">
        <v>3</v>
      </c>
      <c r="M17" s="391">
        <v>12</v>
      </c>
      <c r="N17" s="391">
        <v>1032</v>
      </c>
      <c r="O17" s="613">
        <v>5.014089981537266</v>
      </c>
    </row>
    <row r="18" spans="1:15" ht="11.25">
      <c r="A18" s="377" t="s">
        <v>457</v>
      </c>
      <c r="B18" s="391">
        <v>982</v>
      </c>
      <c r="C18" s="391">
        <v>1</v>
      </c>
      <c r="D18" s="391">
        <v>4</v>
      </c>
      <c r="E18" s="391">
        <v>25</v>
      </c>
      <c r="F18" s="391">
        <v>0</v>
      </c>
      <c r="G18" s="391">
        <v>0</v>
      </c>
      <c r="H18" s="391">
        <v>0</v>
      </c>
      <c r="I18" s="391">
        <v>0</v>
      </c>
      <c r="J18" s="391">
        <v>0</v>
      </c>
      <c r="K18" s="391">
        <v>1</v>
      </c>
      <c r="L18" s="391">
        <v>0</v>
      </c>
      <c r="M18" s="391">
        <v>14</v>
      </c>
      <c r="N18" s="391">
        <v>1027</v>
      </c>
      <c r="O18" s="613">
        <v>4.98979690992129</v>
      </c>
    </row>
    <row r="19" spans="1:15" ht="11.25">
      <c r="A19" s="377" t="s">
        <v>458</v>
      </c>
      <c r="B19" s="391">
        <v>900</v>
      </c>
      <c r="C19" s="391">
        <v>1</v>
      </c>
      <c r="D19" s="391">
        <v>5</v>
      </c>
      <c r="E19" s="391">
        <v>30</v>
      </c>
      <c r="F19" s="391">
        <v>0</v>
      </c>
      <c r="G19" s="391">
        <v>0</v>
      </c>
      <c r="H19" s="391">
        <v>0</v>
      </c>
      <c r="I19" s="391">
        <v>0</v>
      </c>
      <c r="J19" s="391">
        <v>0</v>
      </c>
      <c r="K19" s="391">
        <v>1</v>
      </c>
      <c r="L19" s="391">
        <v>0</v>
      </c>
      <c r="M19" s="391">
        <v>23</v>
      </c>
      <c r="N19" s="391">
        <v>960</v>
      </c>
      <c r="O19" s="613">
        <v>4.6642697502672235</v>
      </c>
    </row>
    <row r="20" spans="1:15" ht="11.25">
      <c r="A20" s="377" t="s">
        <v>465</v>
      </c>
      <c r="B20" s="391">
        <v>921</v>
      </c>
      <c r="C20" s="391">
        <v>2</v>
      </c>
      <c r="D20" s="391">
        <v>19</v>
      </c>
      <c r="E20" s="391">
        <v>34</v>
      </c>
      <c r="F20" s="391">
        <v>0</v>
      </c>
      <c r="G20" s="391">
        <v>0</v>
      </c>
      <c r="H20" s="391">
        <v>0</v>
      </c>
      <c r="I20" s="391">
        <v>0</v>
      </c>
      <c r="J20" s="391">
        <v>2</v>
      </c>
      <c r="K20" s="391">
        <v>1</v>
      </c>
      <c r="L20" s="391">
        <v>0</v>
      </c>
      <c r="M20" s="391">
        <v>24</v>
      </c>
      <c r="N20" s="391">
        <v>1003</v>
      </c>
      <c r="O20" s="613">
        <v>4.87319016616461</v>
      </c>
    </row>
    <row r="21" spans="1:15" ht="11.25">
      <c r="A21" s="377" t="s">
        <v>466</v>
      </c>
      <c r="B21" s="391">
        <v>894</v>
      </c>
      <c r="C21" s="391">
        <v>0</v>
      </c>
      <c r="D21" s="391">
        <v>3</v>
      </c>
      <c r="E21" s="391">
        <v>50</v>
      </c>
      <c r="F21" s="391">
        <v>0</v>
      </c>
      <c r="G21" s="391">
        <v>0</v>
      </c>
      <c r="H21" s="391">
        <v>0</v>
      </c>
      <c r="I21" s="391">
        <v>0</v>
      </c>
      <c r="J21" s="391">
        <v>0</v>
      </c>
      <c r="K21" s="391">
        <v>0</v>
      </c>
      <c r="L21" s="391">
        <v>1</v>
      </c>
      <c r="M21" s="391">
        <v>23</v>
      </c>
      <c r="N21" s="391">
        <v>971</v>
      </c>
      <c r="O21" s="613">
        <v>4.717714507822369</v>
      </c>
    </row>
    <row r="22" spans="1:15" ht="11.25">
      <c r="A22" s="377" t="s">
        <v>467</v>
      </c>
      <c r="B22" s="391">
        <v>718</v>
      </c>
      <c r="C22" s="391">
        <v>1</v>
      </c>
      <c r="D22" s="391">
        <v>1</v>
      </c>
      <c r="E22" s="391">
        <v>58</v>
      </c>
      <c r="F22" s="391">
        <v>0</v>
      </c>
      <c r="G22" s="391">
        <v>0</v>
      </c>
      <c r="H22" s="391">
        <v>0</v>
      </c>
      <c r="I22" s="391">
        <v>0</v>
      </c>
      <c r="J22" s="391">
        <v>0</v>
      </c>
      <c r="K22" s="391">
        <v>0</v>
      </c>
      <c r="L22" s="391">
        <v>1</v>
      </c>
      <c r="M22" s="391">
        <v>18</v>
      </c>
      <c r="N22" s="391">
        <v>797</v>
      </c>
      <c r="O22" s="613">
        <v>3.8723156155864347</v>
      </c>
    </row>
    <row r="23" spans="1:15" ht="11.25">
      <c r="A23" s="377" t="s">
        <v>468</v>
      </c>
      <c r="B23" s="391">
        <v>661</v>
      </c>
      <c r="C23" s="391">
        <v>4</v>
      </c>
      <c r="D23" s="391">
        <v>0</v>
      </c>
      <c r="E23" s="391">
        <v>69</v>
      </c>
      <c r="F23" s="391">
        <v>0</v>
      </c>
      <c r="G23" s="391">
        <v>0</v>
      </c>
      <c r="H23" s="391">
        <v>0</v>
      </c>
      <c r="I23" s="391">
        <v>0</v>
      </c>
      <c r="J23" s="391">
        <v>0</v>
      </c>
      <c r="K23" s="391">
        <v>1</v>
      </c>
      <c r="L23" s="391">
        <v>1</v>
      </c>
      <c r="M23" s="391">
        <v>22</v>
      </c>
      <c r="N23" s="391">
        <v>758</v>
      </c>
      <c r="O23" s="613">
        <v>3.682829656981829</v>
      </c>
    </row>
    <row r="24" spans="1:15" ht="11.25">
      <c r="A24" s="377" t="s">
        <v>469</v>
      </c>
      <c r="B24" s="391">
        <v>597</v>
      </c>
      <c r="C24" s="391">
        <v>1</v>
      </c>
      <c r="D24" s="391">
        <v>1</v>
      </c>
      <c r="E24" s="391">
        <v>86</v>
      </c>
      <c r="F24" s="391">
        <v>0</v>
      </c>
      <c r="G24" s="391">
        <v>0</v>
      </c>
      <c r="H24" s="391">
        <v>0</v>
      </c>
      <c r="I24" s="391">
        <v>0</v>
      </c>
      <c r="J24" s="391">
        <v>0</v>
      </c>
      <c r="K24" s="391">
        <v>0</v>
      </c>
      <c r="L24" s="391">
        <v>0</v>
      </c>
      <c r="M24" s="391">
        <v>31</v>
      </c>
      <c r="N24" s="391">
        <v>716</v>
      </c>
      <c r="O24" s="613">
        <v>3.4787678554076376</v>
      </c>
    </row>
    <row r="25" spans="1:15" ht="11.25">
      <c r="A25" s="377" t="s">
        <v>470</v>
      </c>
      <c r="B25" s="391">
        <v>590</v>
      </c>
      <c r="C25" s="391">
        <v>2</v>
      </c>
      <c r="D25" s="391">
        <v>0</v>
      </c>
      <c r="E25" s="391">
        <v>130</v>
      </c>
      <c r="F25" s="391">
        <v>0</v>
      </c>
      <c r="G25" s="391">
        <v>0</v>
      </c>
      <c r="H25" s="391">
        <v>0</v>
      </c>
      <c r="I25" s="391">
        <v>0</v>
      </c>
      <c r="J25" s="391">
        <v>0</v>
      </c>
      <c r="K25" s="391">
        <v>0</v>
      </c>
      <c r="L25" s="391">
        <v>2</v>
      </c>
      <c r="M25" s="391">
        <v>151</v>
      </c>
      <c r="N25" s="391">
        <v>875</v>
      </c>
      <c r="O25" s="613">
        <v>4.251287532795646</v>
      </c>
    </row>
    <row r="26" spans="1:15" ht="11.25">
      <c r="A26" s="377" t="s">
        <v>471</v>
      </c>
      <c r="B26" s="391">
        <v>486</v>
      </c>
      <c r="C26" s="391">
        <v>2</v>
      </c>
      <c r="D26" s="391">
        <v>0</v>
      </c>
      <c r="E26" s="391">
        <v>189</v>
      </c>
      <c r="F26" s="391">
        <v>0</v>
      </c>
      <c r="G26" s="391">
        <v>0</v>
      </c>
      <c r="H26" s="391">
        <v>0</v>
      </c>
      <c r="I26" s="391">
        <v>0</v>
      </c>
      <c r="J26" s="391">
        <v>0</v>
      </c>
      <c r="K26" s="391">
        <v>2</v>
      </c>
      <c r="L26" s="391">
        <v>1</v>
      </c>
      <c r="M26" s="391">
        <v>16</v>
      </c>
      <c r="N26" s="391">
        <v>696</v>
      </c>
      <c r="O26" s="613">
        <v>3.3815955689437374</v>
      </c>
    </row>
    <row r="27" spans="1:15" ht="11.25">
      <c r="A27" s="377" t="s">
        <v>472</v>
      </c>
      <c r="B27" s="391">
        <v>414</v>
      </c>
      <c r="C27" s="391">
        <v>3</v>
      </c>
      <c r="D27" s="391">
        <v>0</v>
      </c>
      <c r="E27" s="391">
        <v>333</v>
      </c>
      <c r="F27" s="391">
        <v>0</v>
      </c>
      <c r="G27" s="391">
        <v>0</v>
      </c>
      <c r="H27" s="391">
        <v>0</v>
      </c>
      <c r="I27" s="391">
        <v>0</v>
      </c>
      <c r="J27" s="391">
        <v>0</v>
      </c>
      <c r="K27" s="391">
        <v>0</v>
      </c>
      <c r="L27" s="391">
        <v>0</v>
      </c>
      <c r="M27" s="391">
        <v>17</v>
      </c>
      <c r="N27" s="391">
        <v>767</v>
      </c>
      <c r="O27" s="613">
        <v>3.726557185890584</v>
      </c>
    </row>
    <row r="28" spans="1:15" ht="11.25">
      <c r="A28" s="377" t="s">
        <v>473</v>
      </c>
      <c r="B28" s="391">
        <v>223</v>
      </c>
      <c r="C28" s="391">
        <v>2</v>
      </c>
      <c r="D28" s="391">
        <v>0</v>
      </c>
      <c r="E28" s="391">
        <v>333</v>
      </c>
      <c r="F28" s="391">
        <v>0</v>
      </c>
      <c r="G28" s="391">
        <v>0</v>
      </c>
      <c r="H28" s="391">
        <v>0</v>
      </c>
      <c r="I28" s="391">
        <v>0</v>
      </c>
      <c r="J28" s="391">
        <v>0</v>
      </c>
      <c r="K28" s="391">
        <v>0</v>
      </c>
      <c r="L28" s="391">
        <v>2</v>
      </c>
      <c r="M28" s="391">
        <v>24</v>
      </c>
      <c r="N28" s="391">
        <v>584</v>
      </c>
      <c r="O28" s="613">
        <v>2.8374307647458945</v>
      </c>
    </row>
    <row r="29" spans="1:15" ht="11.25">
      <c r="A29" s="604" t="s">
        <v>474</v>
      </c>
      <c r="B29" s="392">
        <v>599</v>
      </c>
      <c r="C29" s="392">
        <v>4</v>
      </c>
      <c r="D29" s="392">
        <v>2</v>
      </c>
      <c r="E29" s="392">
        <v>1924</v>
      </c>
      <c r="F29" s="392">
        <v>0</v>
      </c>
      <c r="G29" s="392">
        <v>0</v>
      </c>
      <c r="H29" s="392">
        <v>0</v>
      </c>
      <c r="I29" s="392">
        <v>0</v>
      </c>
      <c r="J29" s="392">
        <v>0</v>
      </c>
      <c r="K29" s="392">
        <v>0</v>
      </c>
      <c r="L29" s="392">
        <v>9</v>
      </c>
      <c r="M29" s="392">
        <v>0</v>
      </c>
      <c r="N29" s="392">
        <v>2538</v>
      </c>
      <c r="O29" s="614">
        <v>12.331163152268973</v>
      </c>
    </row>
    <row r="30" spans="1:22" s="23" customFormat="1" ht="18.75" customHeight="1">
      <c r="A30" s="605" t="s">
        <v>161</v>
      </c>
      <c r="B30" s="393">
        <v>16572</v>
      </c>
      <c r="C30" s="393">
        <v>42</v>
      </c>
      <c r="D30" s="393">
        <v>139</v>
      </c>
      <c r="E30" s="393">
        <v>3392</v>
      </c>
      <c r="F30" s="393">
        <v>0</v>
      </c>
      <c r="G30" s="393">
        <v>0</v>
      </c>
      <c r="H30" s="393">
        <v>0</v>
      </c>
      <c r="I30" s="393">
        <v>0</v>
      </c>
      <c r="J30" s="393">
        <v>6</v>
      </c>
      <c r="K30" s="393">
        <v>20</v>
      </c>
      <c r="L30" s="393">
        <v>25</v>
      </c>
      <c r="M30" s="393">
        <v>386</v>
      </c>
      <c r="N30" s="393">
        <v>20582</v>
      </c>
      <c r="O30" s="393">
        <v>100</v>
      </c>
      <c r="P30" s="30"/>
      <c r="Q30" s="30"/>
      <c r="R30" s="30"/>
      <c r="S30" s="30"/>
      <c r="T30" s="30"/>
      <c r="U30" s="30"/>
      <c r="V30" s="30"/>
    </row>
    <row r="31" spans="1:22" s="25" customFormat="1" ht="31.5" customHeight="1">
      <c r="A31" s="611" t="s">
        <v>461</v>
      </c>
      <c r="B31" s="394">
        <v>944.2260505554661</v>
      </c>
      <c r="C31" s="394">
        <v>996.9295774647887</v>
      </c>
      <c r="D31" s="394">
        <v>529.4857142857143</v>
      </c>
      <c r="E31" s="394">
        <v>1689.2326007326008</v>
      </c>
      <c r="F31" s="394"/>
      <c r="G31" s="394"/>
      <c r="H31" s="394"/>
      <c r="I31" s="394"/>
      <c r="J31" s="394">
        <v>407.14285714285717</v>
      </c>
      <c r="K31" s="394">
        <v>673.0769230769231</v>
      </c>
      <c r="L31" s="394">
        <v>1341.6</v>
      </c>
      <c r="M31" s="394">
        <v>1370.1243523316061</v>
      </c>
      <c r="N31" s="394">
        <v>1056.8382495731075</v>
      </c>
      <c r="O31" s="394" t="s">
        <v>52</v>
      </c>
      <c r="P31" s="32"/>
      <c r="Q31" s="32"/>
      <c r="R31" s="32"/>
      <c r="S31" s="32"/>
      <c r="T31" s="32"/>
      <c r="U31" s="32"/>
      <c r="V31" s="32"/>
    </row>
    <row r="32" spans="1:22" s="23" customFormat="1" ht="31.5" customHeight="1">
      <c r="A32" s="607" t="s">
        <v>462</v>
      </c>
      <c r="B32" s="395">
        <v>850</v>
      </c>
      <c r="C32" s="395">
        <v>1050</v>
      </c>
      <c r="D32" s="395">
        <v>450</v>
      </c>
      <c r="E32" s="395">
        <v>1864</v>
      </c>
      <c r="F32" s="395"/>
      <c r="G32" s="395"/>
      <c r="H32" s="395"/>
      <c r="I32" s="395"/>
      <c r="J32" s="395">
        <v>150</v>
      </c>
      <c r="K32" s="395">
        <v>550</v>
      </c>
      <c r="L32" s="395">
        <v>1550</v>
      </c>
      <c r="M32" s="395">
        <v>1550</v>
      </c>
      <c r="N32" s="395">
        <v>1050</v>
      </c>
      <c r="O32" s="615" t="s">
        <v>52</v>
      </c>
      <c r="P32" s="30"/>
      <c r="Q32" s="30"/>
      <c r="R32" s="30"/>
      <c r="S32" s="30"/>
      <c r="T32" s="30"/>
      <c r="U32" s="30"/>
      <c r="V32" s="30"/>
    </row>
    <row r="33" spans="1:19" ht="11.25">
      <c r="A33" s="820" t="s">
        <v>475</v>
      </c>
      <c r="B33" s="820"/>
      <c r="C33" s="820"/>
      <c r="D33" s="820"/>
      <c r="E33" s="820"/>
      <c r="F33" s="820"/>
      <c r="G33" s="820"/>
      <c r="H33" s="820"/>
      <c r="I33" s="820"/>
      <c r="J33" s="820"/>
      <c r="K33" s="820"/>
      <c r="L33" s="820"/>
      <c r="M33" s="820"/>
      <c r="N33" s="820"/>
      <c r="O33" s="820"/>
      <c r="P33" s="849"/>
      <c r="Q33" s="849"/>
      <c r="R33" s="849"/>
      <c r="S33" s="849"/>
    </row>
    <row r="34" spans="1:19" ht="11.25">
      <c r="A34" s="210"/>
      <c r="B34" s="210"/>
      <c r="C34" s="210"/>
      <c r="D34" s="210"/>
      <c r="E34" s="210"/>
      <c r="F34" s="210"/>
      <c r="G34" s="210"/>
      <c r="H34" s="210"/>
      <c r="I34" s="210"/>
      <c r="J34" s="210"/>
      <c r="K34" s="210"/>
      <c r="L34" s="210"/>
      <c r="M34" s="210"/>
      <c r="N34" s="210"/>
      <c r="O34" s="210"/>
      <c r="P34" s="353"/>
      <c r="Q34" s="353"/>
      <c r="R34" s="353"/>
      <c r="S34" s="353"/>
    </row>
    <row r="35" spans="1:22" s="580" customFormat="1" ht="11.25">
      <c r="A35" s="821" t="s">
        <v>478</v>
      </c>
      <c r="B35" s="821"/>
      <c r="C35" s="821"/>
      <c r="D35" s="821"/>
      <c r="E35" s="821"/>
      <c r="F35" s="821"/>
      <c r="G35" s="821"/>
      <c r="H35" s="821"/>
      <c r="I35" s="821"/>
      <c r="J35" s="821"/>
      <c r="K35" s="821"/>
      <c r="L35" s="821"/>
      <c r="M35" s="821"/>
      <c r="N35" s="821"/>
      <c r="O35" s="821"/>
      <c r="P35" s="608"/>
      <c r="Q35" s="608"/>
      <c r="R35" s="608"/>
      <c r="S35" s="608"/>
      <c r="T35" s="608"/>
      <c r="U35" s="608"/>
      <c r="V35" s="608"/>
    </row>
    <row r="36" spans="1:15" ht="11.25">
      <c r="A36" s="14"/>
      <c r="B36" s="14"/>
      <c r="C36" s="14"/>
      <c r="D36" s="14"/>
      <c r="E36" s="14"/>
      <c r="F36" s="14"/>
      <c r="G36" s="14"/>
      <c r="H36" s="14"/>
      <c r="I36" s="14"/>
      <c r="J36" s="14"/>
      <c r="K36" s="14"/>
      <c r="L36" s="14"/>
      <c r="M36" s="14"/>
      <c r="N36" s="14"/>
      <c r="O36" s="14"/>
    </row>
    <row r="37" spans="1:15" ht="11.25">
      <c r="A37" s="873" t="s">
        <v>284</v>
      </c>
      <c r="B37" s="873"/>
      <c r="C37" s="873"/>
      <c r="D37" s="873"/>
      <c r="E37" s="873"/>
      <c r="F37" s="873"/>
      <c r="G37" s="873"/>
      <c r="H37" s="873"/>
      <c r="I37" s="873"/>
      <c r="J37" s="873"/>
      <c r="K37" s="873"/>
      <c r="L37" s="873"/>
      <c r="M37" s="873"/>
      <c r="N37" s="873"/>
      <c r="O37" s="873"/>
    </row>
    <row r="39" spans="1:15" ht="15" customHeight="1">
      <c r="A39" s="399"/>
      <c r="B39" s="582"/>
      <c r="C39" s="582"/>
      <c r="D39" s="824" t="s">
        <v>443</v>
      </c>
      <c r="E39" s="399"/>
      <c r="F39" s="399"/>
      <c r="G39" s="399"/>
      <c r="H39" s="824" t="s">
        <v>444</v>
      </c>
      <c r="I39" s="824" t="s">
        <v>260</v>
      </c>
      <c r="J39" s="582"/>
      <c r="K39" s="582"/>
      <c r="L39" s="824" t="s">
        <v>263</v>
      </c>
      <c r="M39" s="582"/>
      <c r="N39" s="582"/>
      <c r="O39" s="583"/>
    </row>
    <row r="40" spans="1:15" ht="15" customHeight="1">
      <c r="A40" s="585" t="s">
        <v>445</v>
      </c>
      <c r="B40" s="923" t="s">
        <v>255</v>
      </c>
      <c r="C40" s="585" t="s">
        <v>446</v>
      </c>
      <c r="D40" s="925"/>
      <c r="E40" s="923" t="s">
        <v>125</v>
      </c>
      <c r="F40" s="923" t="s">
        <v>257</v>
      </c>
      <c r="G40" s="923" t="s">
        <v>258</v>
      </c>
      <c r="H40" s="925"/>
      <c r="I40" s="925"/>
      <c r="J40" s="923" t="s">
        <v>261</v>
      </c>
      <c r="K40" s="923" t="s">
        <v>262</v>
      </c>
      <c r="L40" s="925" t="s">
        <v>263</v>
      </c>
      <c r="M40" s="923" t="s">
        <v>264</v>
      </c>
      <c r="N40" s="923" t="s">
        <v>17</v>
      </c>
      <c r="O40" s="923" t="s">
        <v>164</v>
      </c>
    </row>
    <row r="41" spans="1:15" ht="11.25">
      <c r="A41" s="585" t="s">
        <v>447</v>
      </c>
      <c r="B41" s="923"/>
      <c r="C41" s="585" t="s">
        <v>265</v>
      </c>
      <c r="D41" s="925"/>
      <c r="E41" s="924"/>
      <c r="F41" s="924"/>
      <c r="G41" s="924"/>
      <c r="H41" s="925"/>
      <c r="I41" s="925"/>
      <c r="J41" s="923" t="s">
        <v>261</v>
      </c>
      <c r="K41" s="923" t="s">
        <v>262</v>
      </c>
      <c r="L41" s="925"/>
      <c r="M41" s="923" t="s">
        <v>264</v>
      </c>
      <c r="N41" s="923"/>
      <c r="O41" s="923"/>
    </row>
    <row r="42" spans="1:15" ht="11.25">
      <c r="A42" s="389"/>
      <c r="B42" s="587"/>
      <c r="C42" s="587"/>
      <c r="D42" s="925"/>
      <c r="E42" s="389"/>
      <c r="F42" s="389"/>
      <c r="G42" s="389"/>
      <c r="H42" s="925"/>
      <c r="I42" s="925"/>
      <c r="J42" s="587"/>
      <c r="K42" s="587"/>
      <c r="L42" s="925"/>
      <c r="M42" s="587"/>
      <c r="N42" s="587"/>
      <c r="O42" s="610"/>
    </row>
    <row r="43" spans="1:15" ht="11.25">
      <c r="A43" s="376" t="s">
        <v>448</v>
      </c>
      <c r="B43" s="390">
        <v>2</v>
      </c>
      <c r="C43" s="390">
        <v>0</v>
      </c>
      <c r="D43" s="390">
        <v>0</v>
      </c>
      <c r="E43" s="390">
        <v>0</v>
      </c>
      <c r="F43" s="390">
        <v>0</v>
      </c>
      <c r="G43" s="390">
        <v>0</v>
      </c>
      <c r="H43" s="390">
        <v>0</v>
      </c>
      <c r="I43" s="390">
        <v>0</v>
      </c>
      <c r="J43" s="390">
        <v>0</v>
      </c>
      <c r="K43" s="390">
        <v>0</v>
      </c>
      <c r="L43" s="390">
        <v>0</v>
      </c>
      <c r="M43" s="390">
        <v>0</v>
      </c>
      <c r="N43" s="390">
        <v>2</v>
      </c>
      <c r="O43" s="612">
        <v>0.024798512089274645</v>
      </c>
    </row>
    <row r="44" spans="1:15" ht="11.25">
      <c r="A44" s="377" t="s">
        <v>449</v>
      </c>
      <c r="B44" s="391">
        <v>295</v>
      </c>
      <c r="C44" s="391">
        <v>4</v>
      </c>
      <c r="D44" s="391">
        <v>7</v>
      </c>
      <c r="E44" s="391">
        <v>1</v>
      </c>
      <c r="F44" s="391">
        <v>0</v>
      </c>
      <c r="G44" s="391">
        <v>0</v>
      </c>
      <c r="H44" s="391">
        <v>0</v>
      </c>
      <c r="I44" s="391">
        <v>0</v>
      </c>
      <c r="J44" s="391">
        <v>0</v>
      </c>
      <c r="K44" s="391">
        <v>0</v>
      </c>
      <c r="L44" s="391">
        <v>0</v>
      </c>
      <c r="M44" s="391">
        <v>1</v>
      </c>
      <c r="N44" s="391">
        <v>308</v>
      </c>
      <c r="O44" s="613">
        <v>3.818970861748295</v>
      </c>
    </row>
    <row r="45" spans="1:15" ht="11.25">
      <c r="A45" s="377" t="s">
        <v>450</v>
      </c>
      <c r="B45" s="391">
        <v>599</v>
      </c>
      <c r="C45" s="391">
        <v>1</v>
      </c>
      <c r="D45" s="391">
        <v>9</v>
      </c>
      <c r="E45" s="391">
        <v>7</v>
      </c>
      <c r="F45" s="391">
        <v>0</v>
      </c>
      <c r="G45" s="391">
        <v>0</v>
      </c>
      <c r="H45" s="391">
        <v>0</v>
      </c>
      <c r="I45" s="391">
        <v>0</v>
      </c>
      <c r="J45" s="391">
        <v>0</v>
      </c>
      <c r="K45" s="391">
        <v>1</v>
      </c>
      <c r="L45" s="391">
        <v>1</v>
      </c>
      <c r="M45" s="391">
        <v>0</v>
      </c>
      <c r="N45" s="391">
        <v>618</v>
      </c>
      <c r="O45" s="613">
        <v>7.662740235585865</v>
      </c>
    </row>
    <row r="46" spans="1:15" ht="11.25">
      <c r="A46" s="377" t="s">
        <v>451</v>
      </c>
      <c r="B46" s="391">
        <v>390</v>
      </c>
      <c r="C46" s="391">
        <v>1</v>
      </c>
      <c r="D46" s="391">
        <v>7</v>
      </c>
      <c r="E46" s="391">
        <v>2</v>
      </c>
      <c r="F46" s="391">
        <v>0</v>
      </c>
      <c r="G46" s="391">
        <v>0</v>
      </c>
      <c r="H46" s="391">
        <v>0</v>
      </c>
      <c r="I46" s="391">
        <v>0</v>
      </c>
      <c r="J46" s="391">
        <v>0</v>
      </c>
      <c r="K46" s="391">
        <v>1</v>
      </c>
      <c r="L46" s="391">
        <v>1</v>
      </c>
      <c r="M46" s="391">
        <v>0</v>
      </c>
      <c r="N46" s="391">
        <v>402</v>
      </c>
      <c r="O46" s="613">
        <v>4.984500929944203</v>
      </c>
    </row>
    <row r="47" spans="1:15" ht="11.25">
      <c r="A47" s="377" t="s">
        <v>452</v>
      </c>
      <c r="B47" s="391">
        <v>372</v>
      </c>
      <c r="C47" s="391">
        <v>1</v>
      </c>
      <c r="D47" s="391">
        <v>14</v>
      </c>
      <c r="E47" s="391">
        <v>4</v>
      </c>
      <c r="F47" s="391">
        <v>0</v>
      </c>
      <c r="G47" s="391">
        <v>0</v>
      </c>
      <c r="H47" s="391">
        <v>0</v>
      </c>
      <c r="I47" s="391">
        <v>0</v>
      </c>
      <c r="J47" s="391">
        <v>0</v>
      </c>
      <c r="K47" s="391">
        <v>2</v>
      </c>
      <c r="L47" s="391">
        <v>0</v>
      </c>
      <c r="M47" s="391">
        <v>0</v>
      </c>
      <c r="N47" s="391">
        <v>393</v>
      </c>
      <c r="O47" s="613">
        <v>4.872907625542467</v>
      </c>
    </row>
    <row r="48" spans="1:15" ht="11.25">
      <c r="A48" s="377" t="s">
        <v>453</v>
      </c>
      <c r="B48" s="391">
        <v>379</v>
      </c>
      <c r="C48" s="391">
        <v>3</v>
      </c>
      <c r="D48" s="391">
        <v>17</v>
      </c>
      <c r="E48" s="391">
        <v>5</v>
      </c>
      <c r="F48" s="391">
        <v>0</v>
      </c>
      <c r="G48" s="391">
        <v>0</v>
      </c>
      <c r="H48" s="391">
        <v>0</v>
      </c>
      <c r="I48" s="391">
        <v>0</v>
      </c>
      <c r="J48" s="391">
        <v>0</v>
      </c>
      <c r="K48" s="391">
        <v>0</v>
      </c>
      <c r="L48" s="391">
        <v>0</v>
      </c>
      <c r="M48" s="391">
        <v>1</v>
      </c>
      <c r="N48" s="391">
        <v>405</v>
      </c>
      <c r="O48" s="613">
        <v>5.021698698078115</v>
      </c>
    </row>
    <row r="49" spans="1:15" ht="11.25">
      <c r="A49" s="377" t="s">
        <v>454</v>
      </c>
      <c r="B49" s="391">
        <v>361</v>
      </c>
      <c r="C49" s="391">
        <v>1</v>
      </c>
      <c r="D49" s="391">
        <v>6</v>
      </c>
      <c r="E49" s="391">
        <v>8</v>
      </c>
      <c r="F49" s="391">
        <v>0</v>
      </c>
      <c r="G49" s="391">
        <v>0</v>
      </c>
      <c r="H49" s="391">
        <v>0</v>
      </c>
      <c r="I49" s="391">
        <v>0</v>
      </c>
      <c r="J49" s="391">
        <v>0</v>
      </c>
      <c r="K49" s="391">
        <v>0</v>
      </c>
      <c r="L49" s="391">
        <v>0</v>
      </c>
      <c r="M49" s="391">
        <v>0</v>
      </c>
      <c r="N49" s="391">
        <v>376</v>
      </c>
      <c r="O49" s="613">
        <v>4.662120272783633</v>
      </c>
    </row>
    <row r="50" spans="1:15" ht="11.25">
      <c r="A50" s="377" t="s">
        <v>455</v>
      </c>
      <c r="B50" s="391">
        <v>367</v>
      </c>
      <c r="C50" s="391">
        <v>1</v>
      </c>
      <c r="D50" s="391">
        <v>0</v>
      </c>
      <c r="E50" s="391">
        <v>6</v>
      </c>
      <c r="F50" s="391">
        <v>0</v>
      </c>
      <c r="G50" s="391">
        <v>0</v>
      </c>
      <c r="H50" s="391">
        <v>0</v>
      </c>
      <c r="I50" s="391">
        <v>0</v>
      </c>
      <c r="J50" s="391">
        <v>0</v>
      </c>
      <c r="K50" s="391">
        <v>1</v>
      </c>
      <c r="L50" s="391">
        <v>0</v>
      </c>
      <c r="M50" s="391">
        <v>1</v>
      </c>
      <c r="N50" s="391">
        <v>376</v>
      </c>
      <c r="O50" s="613">
        <v>4.662120272783633</v>
      </c>
    </row>
    <row r="51" spans="1:15" ht="11.25">
      <c r="A51" s="377" t="s">
        <v>456</v>
      </c>
      <c r="B51" s="391">
        <v>372</v>
      </c>
      <c r="C51" s="391">
        <v>3</v>
      </c>
      <c r="D51" s="391">
        <v>4</v>
      </c>
      <c r="E51" s="391">
        <v>4</v>
      </c>
      <c r="F51" s="391">
        <v>0</v>
      </c>
      <c r="G51" s="391">
        <v>0</v>
      </c>
      <c r="H51" s="391">
        <v>0</v>
      </c>
      <c r="I51" s="391">
        <v>0</v>
      </c>
      <c r="J51" s="391">
        <v>0</v>
      </c>
      <c r="K51" s="391">
        <v>0</v>
      </c>
      <c r="L51" s="391">
        <v>0</v>
      </c>
      <c r="M51" s="391">
        <v>4</v>
      </c>
      <c r="N51" s="391">
        <v>387</v>
      </c>
      <c r="O51" s="613">
        <v>4.798512089274643</v>
      </c>
    </row>
    <row r="52" spans="1:15" ht="11.25">
      <c r="A52" s="377" t="s">
        <v>457</v>
      </c>
      <c r="B52" s="391">
        <v>416</v>
      </c>
      <c r="C52" s="391">
        <v>0</v>
      </c>
      <c r="D52" s="391">
        <v>3</v>
      </c>
      <c r="E52" s="391">
        <v>7</v>
      </c>
      <c r="F52" s="391">
        <v>0</v>
      </c>
      <c r="G52" s="391">
        <v>0</v>
      </c>
      <c r="H52" s="391">
        <v>0</v>
      </c>
      <c r="I52" s="391">
        <v>0</v>
      </c>
      <c r="J52" s="391">
        <v>0</v>
      </c>
      <c r="K52" s="391">
        <v>0</v>
      </c>
      <c r="L52" s="391">
        <v>0</v>
      </c>
      <c r="M52" s="391">
        <v>3</v>
      </c>
      <c r="N52" s="391">
        <v>429</v>
      </c>
      <c r="O52" s="613">
        <v>5.319280843149411</v>
      </c>
    </row>
    <row r="53" spans="1:15" ht="11.25">
      <c r="A53" s="377" t="s">
        <v>458</v>
      </c>
      <c r="B53" s="391">
        <v>375</v>
      </c>
      <c r="C53" s="391">
        <v>0</v>
      </c>
      <c r="D53" s="391">
        <v>3</v>
      </c>
      <c r="E53" s="391">
        <v>13</v>
      </c>
      <c r="F53" s="391">
        <v>0</v>
      </c>
      <c r="G53" s="391">
        <v>0</v>
      </c>
      <c r="H53" s="391">
        <v>0</v>
      </c>
      <c r="I53" s="391">
        <v>0</v>
      </c>
      <c r="J53" s="391">
        <v>0</v>
      </c>
      <c r="K53" s="391">
        <v>0</v>
      </c>
      <c r="L53" s="391">
        <v>0</v>
      </c>
      <c r="M53" s="391">
        <v>5</v>
      </c>
      <c r="N53" s="391">
        <v>396</v>
      </c>
      <c r="O53" s="613">
        <v>4.910105393676379</v>
      </c>
    </row>
    <row r="54" spans="1:15" ht="11.25">
      <c r="A54" s="377" t="s">
        <v>465</v>
      </c>
      <c r="B54" s="391">
        <v>393</v>
      </c>
      <c r="C54" s="391">
        <v>1</v>
      </c>
      <c r="D54" s="391">
        <v>10</v>
      </c>
      <c r="E54" s="391">
        <v>14</v>
      </c>
      <c r="F54" s="391">
        <v>0</v>
      </c>
      <c r="G54" s="391">
        <v>0</v>
      </c>
      <c r="H54" s="391">
        <v>0</v>
      </c>
      <c r="I54" s="391">
        <v>0</v>
      </c>
      <c r="J54" s="391">
        <v>0</v>
      </c>
      <c r="K54" s="391">
        <v>1</v>
      </c>
      <c r="L54" s="391">
        <v>0</v>
      </c>
      <c r="M54" s="391">
        <v>4</v>
      </c>
      <c r="N54" s="391">
        <v>423</v>
      </c>
      <c r="O54" s="613">
        <v>5.244885306881587</v>
      </c>
    </row>
    <row r="55" spans="1:15" ht="11.25">
      <c r="A55" s="377" t="s">
        <v>466</v>
      </c>
      <c r="B55" s="391">
        <v>393</v>
      </c>
      <c r="C55" s="391">
        <v>0</v>
      </c>
      <c r="D55" s="391">
        <v>3</v>
      </c>
      <c r="E55" s="391">
        <v>12</v>
      </c>
      <c r="F55" s="391">
        <v>0</v>
      </c>
      <c r="G55" s="391">
        <v>0</v>
      </c>
      <c r="H55" s="391">
        <v>0</v>
      </c>
      <c r="I55" s="391">
        <v>0</v>
      </c>
      <c r="J55" s="391">
        <v>0</v>
      </c>
      <c r="K55" s="391">
        <v>0</v>
      </c>
      <c r="L55" s="391">
        <v>0</v>
      </c>
      <c r="M55" s="391">
        <v>4</v>
      </c>
      <c r="N55" s="391">
        <v>412</v>
      </c>
      <c r="O55" s="613">
        <v>5.108493490390576</v>
      </c>
    </row>
    <row r="56" spans="1:15" ht="11.25">
      <c r="A56" s="377" t="s">
        <v>467</v>
      </c>
      <c r="B56" s="391">
        <v>317</v>
      </c>
      <c r="C56" s="391">
        <v>1</v>
      </c>
      <c r="D56" s="391">
        <v>0</v>
      </c>
      <c r="E56" s="391">
        <v>25</v>
      </c>
      <c r="F56" s="391">
        <v>0</v>
      </c>
      <c r="G56" s="391">
        <v>0</v>
      </c>
      <c r="H56" s="391">
        <v>0</v>
      </c>
      <c r="I56" s="391">
        <v>0</v>
      </c>
      <c r="J56" s="391">
        <v>0</v>
      </c>
      <c r="K56" s="391">
        <v>0</v>
      </c>
      <c r="L56" s="391">
        <v>0</v>
      </c>
      <c r="M56" s="391">
        <v>3</v>
      </c>
      <c r="N56" s="391">
        <v>346</v>
      </c>
      <c r="O56" s="613">
        <v>4.290142591444513</v>
      </c>
    </row>
    <row r="57" spans="1:15" ht="11.25">
      <c r="A57" s="377" t="s">
        <v>468</v>
      </c>
      <c r="B57" s="391">
        <v>297</v>
      </c>
      <c r="C57" s="391">
        <v>2</v>
      </c>
      <c r="D57" s="391">
        <v>0</v>
      </c>
      <c r="E57" s="391">
        <v>22</v>
      </c>
      <c r="F57" s="391">
        <v>0</v>
      </c>
      <c r="G57" s="391">
        <v>0</v>
      </c>
      <c r="H57" s="391">
        <v>0</v>
      </c>
      <c r="I57" s="391">
        <v>0</v>
      </c>
      <c r="J57" s="391">
        <v>0</v>
      </c>
      <c r="K57" s="391">
        <v>0</v>
      </c>
      <c r="L57" s="391">
        <v>1</v>
      </c>
      <c r="M57" s="391">
        <v>4</v>
      </c>
      <c r="N57" s="391">
        <v>326</v>
      </c>
      <c r="O57" s="613">
        <v>4.042157470551767</v>
      </c>
    </row>
    <row r="58" spans="1:15" ht="11.25">
      <c r="A58" s="377" t="s">
        <v>469</v>
      </c>
      <c r="B58" s="391">
        <v>256</v>
      </c>
      <c r="C58" s="391">
        <v>1</v>
      </c>
      <c r="D58" s="391">
        <v>0</v>
      </c>
      <c r="E58" s="391">
        <v>36</v>
      </c>
      <c r="F58" s="391">
        <v>0</v>
      </c>
      <c r="G58" s="391">
        <v>0</v>
      </c>
      <c r="H58" s="391">
        <v>0</v>
      </c>
      <c r="I58" s="391">
        <v>0</v>
      </c>
      <c r="J58" s="391">
        <v>0</v>
      </c>
      <c r="K58" s="391">
        <v>0</v>
      </c>
      <c r="L58" s="391">
        <v>0</v>
      </c>
      <c r="M58" s="391">
        <v>6</v>
      </c>
      <c r="N58" s="391">
        <v>299</v>
      </c>
      <c r="O58" s="613">
        <v>3.7073775573465593</v>
      </c>
    </row>
    <row r="59" spans="1:15" ht="11.25">
      <c r="A59" s="377" t="s">
        <v>470</v>
      </c>
      <c r="B59" s="391">
        <v>282</v>
      </c>
      <c r="C59" s="391">
        <v>1</v>
      </c>
      <c r="D59" s="391">
        <v>0</v>
      </c>
      <c r="E59" s="391">
        <v>54</v>
      </c>
      <c r="F59" s="391">
        <v>0</v>
      </c>
      <c r="G59" s="391">
        <v>0</v>
      </c>
      <c r="H59" s="391">
        <v>0</v>
      </c>
      <c r="I59" s="391">
        <v>0</v>
      </c>
      <c r="J59" s="391">
        <v>0</v>
      </c>
      <c r="K59" s="391">
        <v>0</v>
      </c>
      <c r="L59" s="391">
        <v>1</v>
      </c>
      <c r="M59" s="391">
        <v>43</v>
      </c>
      <c r="N59" s="391">
        <v>381</v>
      </c>
      <c r="O59" s="613">
        <v>4.724116553006819</v>
      </c>
    </row>
    <row r="60" spans="1:15" ht="11.25">
      <c r="A60" s="377" t="s">
        <v>471</v>
      </c>
      <c r="B60" s="391">
        <v>231</v>
      </c>
      <c r="C60" s="391">
        <v>1</v>
      </c>
      <c r="D60" s="391">
        <v>0</v>
      </c>
      <c r="E60" s="391">
        <v>71</v>
      </c>
      <c r="F60" s="391">
        <v>0</v>
      </c>
      <c r="G60" s="391">
        <v>0</v>
      </c>
      <c r="H60" s="391">
        <v>0</v>
      </c>
      <c r="I60" s="391">
        <v>0</v>
      </c>
      <c r="J60" s="391">
        <v>0</v>
      </c>
      <c r="K60" s="391">
        <v>2</v>
      </c>
      <c r="L60" s="391">
        <v>1</v>
      </c>
      <c r="M60" s="391">
        <v>3</v>
      </c>
      <c r="N60" s="391">
        <v>309</v>
      </c>
      <c r="O60" s="613">
        <v>3.8313701177929325</v>
      </c>
    </row>
    <row r="61" spans="1:15" ht="11.25">
      <c r="A61" s="377" t="s">
        <v>472</v>
      </c>
      <c r="B61" s="391">
        <v>195</v>
      </c>
      <c r="C61" s="391">
        <v>3</v>
      </c>
      <c r="D61" s="391">
        <v>0</v>
      </c>
      <c r="E61" s="391">
        <v>140</v>
      </c>
      <c r="F61" s="391">
        <v>0</v>
      </c>
      <c r="G61" s="391">
        <v>0</v>
      </c>
      <c r="H61" s="391">
        <v>0</v>
      </c>
      <c r="I61" s="391">
        <v>0</v>
      </c>
      <c r="J61" s="391">
        <v>0</v>
      </c>
      <c r="K61" s="391">
        <v>0</v>
      </c>
      <c r="L61" s="391">
        <v>0</v>
      </c>
      <c r="M61" s="391">
        <v>3</v>
      </c>
      <c r="N61" s="391">
        <v>341</v>
      </c>
      <c r="O61" s="613">
        <v>4.228146311221327</v>
      </c>
    </row>
    <row r="62" spans="1:15" ht="11.25">
      <c r="A62" s="377" t="s">
        <v>473</v>
      </c>
      <c r="B62" s="391">
        <v>142</v>
      </c>
      <c r="C62" s="391">
        <v>1</v>
      </c>
      <c r="D62" s="391">
        <v>0</v>
      </c>
      <c r="E62" s="391">
        <v>134</v>
      </c>
      <c r="F62" s="391">
        <v>0</v>
      </c>
      <c r="G62" s="391">
        <v>0</v>
      </c>
      <c r="H62" s="391">
        <v>0</v>
      </c>
      <c r="I62" s="391">
        <v>0</v>
      </c>
      <c r="J62" s="391">
        <v>0</v>
      </c>
      <c r="K62" s="391">
        <v>0</v>
      </c>
      <c r="L62" s="391">
        <v>2</v>
      </c>
      <c r="M62" s="391">
        <v>9</v>
      </c>
      <c r="N62" s="391">
        <v>288</v>
      </c>
      <c r="O62" s="613">
        <v>3.5709857408555488</v>
      </c>
    </row>
    <row r="63" spans="1:15" ht="11.25">
      <c r="A63" s="604" t="s">
        <v>474</v>
      </c>
      <c r="B63" s="392">
        <v>311</v>
      </c>
      <c r="C63" s="392">
        <v>4</v>
      </c>
      <c r="D63" s="392">
        <v>2</v>
      </c>
      <c r="E63" s="392">
        <v>523</v>
      </c>
      <c r="F63" s="392">
        <v>0</v>
      </c>
      <c r="G63" s="392">
        <v>0</v>
      </c>
      <c r="H63" s="392">
        <v>0</v>
      </c>
      <c r="I63" s="392">
        <v>0</v>
      </c>
      <c r="J63" s="392">
        <v>0</v>
      </c>
      <c r="K63" s="392">
        <v>0</v>
      </c>
      <c r="L63" s="392">
        <v>8</v>
      </c>
      <c r="M63" s="392">
        <v>0</v>
      </c>
      <c r="N63" s="392">
        <v>848</v>
      </c>
      <c r="O63" s="614">
        <v>10.514569125852448</v>
      </c>
    </row>
    <row r="64" spans="1:22" s="23" customFormat="1" ht="18.75" customHeight="1">
      <c r="A64" s="605" t="s">
        <v>161</v>
      </c>
      <c r="B64" s="393">
        <v>6745</v>
      </c>
      <c r="C64" s="393">
        <v>30</v>
      </c>
      <c r="D64" s="393">
        <v>85</v>
      </c>
      <c r="E64" s="393">
        <v>1088</v>
      </c>
      <c r="F64" s="393">
        <v>0</v>
      </c>
      <c r="G64" s="393">
        <v>0</v>
      </c>
      <c r="H64" s="393">
        <v>0</v>
      </c>
      <c r="I64" s="393">
        <v>0</v>
      </c>
      <c r="J64" s="393">
        <v>0</v>
      </c>
      <c r="K64" s="393">
        <v>8</v>
      </c>
      <c r="L64" s="393">
        <v>15</v>
      </c>
      <c r="M64" s="393">
        <v>94</v>
      </c>
      <c r="N64" s="393">
        <v>8065</v>
      </c>
      <c r="O64" s="393">
        <v>100</v>
      </c>
      <c r="P64" s="30"/>
      <c r="Q64" s="30"/>
      <c r="R64" s="30"/>
      <c r="S64" s="30"/>
      <c r="T64" s="30"/>
      <c r="U64" s="30"/>
      <c r="V64" s="30"/>
    </row>
    <row r="65" spans="1:22" s="25" customFormat="1" ht="31.5" customHeight="1">
      <c r="A65" s="611" t="s">
        <v>461</v>
      </c>
      <c r="B65" s="394">
        <v>884.0498294527658</v>
      </c>
      <c r="C65" s="394">
        <v>997.9333333333333</v>
      </c>
      <c r="D65" s="394">
        <v>533.8588235294118</v>
      </c>
      <c r="E65" s="394">
        <v>1693.6672794117646</v>
      </c>
      <c r="F65" s="394"/>
      <c r="G65" s="394"/>
      <c r="H65" s="394"/>
      <c r="I65" s="394"/>
      <c r="J65" s="394">
        <v>762.5</v>
      </c>
      <c r="K65" s="394">
        <v>1568.4</v>
      </c>
      <c r="L65" s="394">
        <v>1398.276595744681</v>
      </c>
      <c r="M65" s="394">
        <v>997.1769812724792</v>
      </c>
      <c r="N65" s="394"/>
      <c r="O65" s="394" t="s">
        <v>52</v>
      </c>
      <c r="P65" s="32"/>
      <c r="Q65" s="32"/>
      <c r="R65" s="32"/>
      <c r="S65" s="32"/>
      <c r="T65" s="32"/>
      <c r="U65" s="32"/>
      <c r="V65" s="32"/>
    </row>
    <row r="66" spans="1:22" s="23" customFormat="1" ht="31.5" customHeight="1">
      <c r="A66" s="607" t="s">
        <v>462</v>
      </c>
      <c r="B66" s="395">
        <v>850</v>
      </c>
      <c r="C66" s="395">
        <v>900</v>
      </c>
      <c r="D66" s="395">
        <v>450</v>
      </c>
      <c r="E66" s="395">
        <v>1832</v>
      </c>
      <c r="F66" s="395"/>
      <c r="G66" s="395"/>
      <c r="H66" s="395"/>
      <c r="I66" s="395"/>
      <c r="J66" s="395">
        <v>500</v>
      </c>
      <c r="K66" s="395">
        <v>1864</v>
      </c>
      <c r="L66" s="395">
        <v>1550</v>
      </c>
      <c r="M66" s="395">
        <v>950</v>
      </c>
      <c r="N66" s="395"/>
      <c r="O66" s="615" t="s">
        <v>52</v>
      </c>
      <c r="P66" s="30"/>
      <c r="Q66" s="30"/>
      <c r="R66" s="30"/>
      <c r="S66" s="30"/>
      <c r="T66" s="30"/>
      <c r="U66" s="30"/>
      <c r="V66" s="30"/>
    </row>
    <row r="67" spans="1:19" ht="11.25">
      <c r="A67" s="820" t="s">
        <v>475</v>
      </c>
      <c r="B67" s="820"/>
      <c r="C67" s="820"/>
      <c r="D67" s="820"/>
      <c r="E67" s="820"/>
      <c r="F67" s="820"/>
      <c r="G67" s="820"/>
      <c r="H67" s="820"/>
      <c r="I67" s="820"/>
      <c r="J67" s="820"/>
      <c r="K67" s="820"/>
      <c r="L67" s="820"/>
      <c r="M67" s="820"/>
      <c r="N67" s="820"/>
      <c r="O67" s="820"/>
      <c r="P67" s="849"/>
      <c r="Q67" s="849"/>
      <c r="R67" s="849"/>
      <c r="S67" s="849"/>
    </row>
    <row r="68" spans="1:22" s="27" customFormat="1" ht="11.25">
      <c r="A68" s="352"/>
      <c r="B68" s="352"/>
      <c r="C68" s="352"/>
      <c r="D68" s="352"/>
      <c r="E68" s="352"/>
      <c r="F68" s="352"/>
      <c r="G68" s="352"/>
      <c r="H68" s="352"/>
      <c r="I68" s="352"/>
      <c r="J68" s="352"/>
      <c r="K68" s="352"/>
      <c r="L68" s="352"/>
      <c r="M68" s="352"/>
      <c r="N68" s="352"/>
      <c r="O68" s="352"/>
      <c r="P68" s="670"/>
      <c r="Q68" s="670"/>
      <c r="R68" s="670"/>
      <c r="S68" s="670"/>
      <c r="T68" s="305"/>
      <c r="U68" s="305"/>
      <c r="V68" s="305"/>
    </row>
    <row r="69" spans="1:22" s="27" customFormat="1" ht="11.25">
      <c r="A69" s="822" t="s">
        <v>479</v>
      </c>
      <c r="B69" s="822"/>
      <c r="C69" s="822"/>
      <c r="D69" s="822"/>
      <c r="E69" s="822"/>
      <c r="F69" s="822"/>
      <c r="G69" s="822"/>
      <c r="H69" s="822"/>
      <c r="I69" s="822"/>
      <c r="J69" s="822"/>
      <c r="K69" s="822"/>
      <c r="L69" s="822"/>
      <c r="M69" s="822"/>
      <c r="N69" s="822"/>
      <c r="O69" s="822"/>
      <c r="P69" s="305"/>
      <c r="Q69" s="305"/>
      <c r="R69" s="305"/>
      <c r="S69" s="305"/>
      <c r="T69" s="305"/>
      <c r="U69" s="305"/>
      <c r="V69" s="305"/>
    </row>
    <row r="70" spans="1:15" ht="11.25">
      <c r="A70" s="14"/>
      <c r="B70" s="14"/>
      <c r="C70" s="14"/>
      <c r="D70" s="14"/>
      <c r="E70" s="14"/>
      <c r="F70" s="14"/>
      <c r="G70" s="14"/>
      <c r="H70" s="14"/>
      <c r="I70" s="14"/>
      <c r="J70" s="14"/>
      <c r="K70" s="14"/>
      <c r="L70" s="14"/>
      <c r="M70" s="14"/>
      <c r="N70" s="14"/>
      <c r="O70" s="14"/>
    </row>
    <row r="71" spans="1:15" ht="11.25">
      <c r="A71" s="873" t="s">
        <v>283</v>
      </c>
      <c r="B71" s="873"/>
      <c r="C71" s="873"/>
      <c r="D71" s="873"/>
      <c r="E71" s="873"/>
      <c r="F71" s="873"/>
      <c r="G71" s="873"/>
      <c r="H71" s="873"/>
      <c r="I71" s="873"/>
      <c r="J71" s="873"/>
      <c r="K71" s="873"/>
      <c r="L71" s="873"/>
      <c r="M71" s="873"/>
      <c r="N71" s="873"/>
      <c r="O71" s="873"/>
    </row>
    <row r="72" spans="1:15" ht="11.25">
      <c r="A72" s="14"/>
      <c r="B72" s="14"/>
      <c r="C72" s="14"/>
      <c r="D72" s="14"/>
      <c r="E72" s="14"/>
      <c r="F72" s="14"/>
      <c r="G72" s="14"/>
      <c r="H72" s="14"/>
      <c r="I72" s="14"/>
      <c r="J72" s="14"/>
      <c r="K72" s="14"/>
      <c r="L72" s="14"/>
      <c r="M72" s="14"/>
      <c r="N72" s="14"/>
      <c r="O72" s="14"/>
    </row>
    <row r="73" spans="1:15" ht="12.75" customHeight="1">
      <c r="A73" s="399"/>
      <c r="B73" s="582"/>
      <c r="C73" s="582"/>
      <c r="D73" s="824" t="s">
        <v>443</v>
      </c>
      <c r="E73" s="399"/>
      <c r="F73" s="399"/>
      <c r="G73" s="399"/>
      <c r="H73" s="824" t="s">
        <v>444</v>
      </c>
      <c r="I73" s="824" t="s">
        <v>260</v>
      </c>
      <c r="J73" s="582"/>
      <c r="K73" s="582"/>
      <c r="L73" s="824" t="s">
        <v>263</v>
      </c>
      <c r="M73" s="582"/>
      <c r="N73" s="582"/>
      <c r="O73" s="583"/>
    </row>
    <row r="74" spans="1:15" ht="15" customHeight="1">
      <c r="A74" s="585" t="s">
        <v>445</v>
      </c>
      <c r="B74" s="923" t="s">
        <v>255</v>
      </c>
      <c r="C74" s="585" t="s">
        <v>446</v>
      </c>
      <c r="D74" s="925"/>
      <c r="E74" s="923" t="s">
        <v>125</v>
      </c>
      <c r="F74" s="923" t="s">
        <v>257</v>
      </c>
      <c r="G74" s="923" t="s">
        <v>258</v>
      </c>
      <c r="H74" s="925"/>
      <c r="I74" s="925"/>
      <c r="J74" s="923" t="s">
        <v>261</v>
      </c>
      <c r="K74" s="923" t="s">
        <v>262</v>
      </c>
      <c r="L74" s="925" t="s">
        <v>263</v>
      </c>
      <c r="M74" s="923" t="s">
        <v>264</v>
      </c>
      <c r="N74" s="923" t="s">
        <v>17</v>
      </c>
      <c r="O74" s="923" t="s">
        <v>164</v>
      </c>
    </row>
    <row r="75" spans="1:15" ht="11.25">
      <c r="A75" s="585" t="s">
        <v>447</v>
      </c>
      <c r="B75" s="923"/>
      <c r="C75" s="585" t="s">
        <v>265</v>
      </c>
      <c r="D75" s="925"/>
      <c r="E75" s="924"/>
      <c r="F75" s="924"/>
      <c r="G75" s="924"/>
      <c r="H75" s="925"/>
      <c r="I75" s="925"/>
      <c r="J75" s="923" t="s">
        <v>261</v>
      </c>
      <c r="K75" s="923" t="s">
        <v>262</v>
      </c>
      <c r="L75" s="925"/>
      <c r="M75" s="923" t="s">
        <v>264</v>
      </c>
      <c r="N75" s="923" t="s">
        <v>17</v>
      </c>
      <c r="O75" s="923" t="s">
        <v>164</v>
      </c>
    </row>
    <row r="76" spans="1:15" ht="11.25">
      <c r="A76" s="389"/>
      <c r="B76" s="587">
        <v>3</v>
      </c>
      <c r="C76" s="587"/>
      <c r="D76" s="925"/>
      <c r="E76" s="389"/>
      <c r="F76" s="389"/>
      <c r="G76" s="389"/>
      <c r="H76" s="925"/>
      <c r="I76" s="925"/>
      <c r="J76" s="587"/>
      <c r="K76" s="587"/>
      <c r="L76" s="925"/>
      <c r="M76" s="587"/>
      <c r="N76" s="587"/>
      <c r="O76" s="610"/>
    </row>
    <row r="77" spans="1:15" ht="11.25">
      <c r="A77" s="376" t="s">
        <v>448</v>
      </c>
      <c r="B77" s="390">
        <v>3</v>
      </c>
      <c r="C77" s="390">
        <v>0</v>
      </c>
      <c r="D77" s="390">
        <v>0</v>
      </c>
      <c r="E77" s="390">
        <v>0</v>
      </c>
      <c r="F77" s="390">
        <v>0</v>
      </c>
      <c r="G77" s="390">
        <v>0</v>
      </c>
      <c r="H77" s="390">
        <v>0</v>
      </c>
      <c r="I77" s="390">
        <v>0</v>
      </c>
      <c r="J77" s="390">
        <v>0</v>
      </c>
      <c r="K77" s="390">
        <v>0</v>
      </c>
      <c r="L77" s="390">
        <v>0</v>
      </c>
      <c r="M77" s="390">
        <v>0</v>
      </c>
      <c r="N77" s="390">
        <v>3</v>
      </c>
      <c r="O77" s="612">
        <v>0.023967404330111047</v>
      </c>
    </row>
    <row r="78" spans="1:15" ht="11.25">
      <c r="A78" s="377" t="s">
        <v>449</v>
      </c>
      <c r="B78" s="391">
        <v>644</v>
      </c>
      <c r="C78" s="391">
        <v>3</v>
      </c>
      <c r="D78" s="391">
        <v>6</v>
      </c>
      <c r="E78" s="391">
        <v>18</v>
      </c>
      <c r="F78" s="391">
        <v>0</v>
      </c>
      <c r="G78" s="391">
        <v>0</v>
      </c>
      <c r="H78" s="391">
        <v>0</v>
      </c>
      <c r="I78" s="391">
        <v>0</v>
      </c>
      <c r="J78" s="391">
        <v>1</v>
      </c>
      <c r="K78" s="391">
        <v>2</v>
      </c>
      <c r="L78" s="391">
        <v>0</v>
      </c>
      <c r="M78" s="391">
        <v>2</v>
      </c>
      <c r="N78" s="391">
        <v>676</v>
      </c>
      <c r="O78" s="613">
        <v>5.40065510905169</v>
      </c>
    </row>
    <row r="79" spans="1:15" ht="11.25">
      <c r="A79" s="377" t="s">
        <v>450</v>
      </c>
      <c r="B79" s="391">
        <v>950</v>
      </c>
      <c r="C79" s="391">
        <v>0</v>
      </c>
      <c r="D79" s="391">
        <v>6</v>
      </c>
      <c r="E79" s="391">
        <v>9</v>
      </c>
      <c r="F79" s="391">
        <v>0</v>
      </c>
      <c r="G79" s="391">
        <v>0</v>
      </c>
      <c r="H79" s="391">
        <v>0</v>
      </c>
      <c r="I79" s="391">
        <v>0</v>
      </c>
      <c r="J79" s="391">
        <v>2</v>
      </c>
      <c r="K79" s="391">
        <v>1</v>
      </c>
      <c r="L79" s="391">
        <v>0</v>
      </c>
      <c r="M79" s="391">
        <v>2</v>
      </c>
      <c r="N79" s="391">
        <v>970</v>
      </c>
      <c r="O79" s="613">
        <v>7.7494607334025725</v>
      </c>
    </row>
    <row r="80" spans="1:15" ht="11.25">
      <c r="A80" s="377" t="s">
        <v>451</v>
      </c>
      <c r="B80" s="391">
        <v>631</v>
      </c>
      <c r="C80" s="391">
        <v>0</v>
      </c>
      <c r="D80" s="391">
        <v>6</v>
      </c>
      <c r="E80" s="391">
        <v>5</v>
      </c>
      <c r="F80" s="391">
        <v>0</v>
      </c>
      <c r="G80" s="391">
        <v>0</v>
      </c>
      <c r="H80" s="391">
        <v>0</v>
      </c>
      <c r="I80" s="391">
        <v>0</v>
      </c>
      <c r="J80" s="391">
        <v>1</v>
      </c>
      <c r="K80" s="391">
        <v>1</v>
      </c>
      <c r="L80" s="391">
        <v>0</v>
      </c>
      <c r="M80" s="391">
        <v>1</v>
      </c>
      <c r="N80" s="391">
        <v>645</v>
      </c>
      <c r="O80" s="613">
        <v>5.152991930973876</v>
      </c>
    </row>
    <row r="81" spans="1:15" ht="11.25">
      <c r="A81" s="377" t="s">
        <v>452</v>
      </c>
      <c r="B81" s="391">
        <v>637</v>
      </c>
      <c r="C81" s="391">
        <v>0</v>
      </c>
      <c r="D81" s="391">
        <v>13</v>
      </c>
      <c r="E81" s="391">
        <v>14</v>
      </c>
      <c r="F81" s="391">
        <v>0</v>
      </c>
      <c r="G81" s="391">
        <v>0</v>
      </c>
      <c r="H81" s="391">
        <v>0</v>
      </c>
      <c r="I81" s="391">
        <v>0</v>
      </c>
      <c r="J81" s="391">
        <v>0</v>
      </c>
      <c r="K81" s="391">
        <v>3</v>
      </c>
      <c r="L81" s="391">
        <v>0</v>
      </c>
      <c r="M81" s="391">
        <v>1</v>
      </c>
      <c r="N81" s="391">
        <v>668</v>
      </c>
      <c r="O81" s="613">
        <v>5.33674203083806</v>
      </c>
    </row>
    <row r="82" spans="1:15" ht="11.25">
      <c r="A82" s="377" t="s">
        <v>453</v>
      </c>
      <c r="B82" s="391">
        <v>650</v>
      </c>
      <c r="C82" s="391">
        <v>0</v>
      </c>
      <c r="D82" s="391">
        <v>3</v>
      </c>
      <c r="E82" s="391">
        <v>10</v>
      </c>
      <c r="F82" s="391">
        <v>0</v>
      </c>
      <c r="G82" s="391">
        <v>0</v>
      </c>
      <c r="H82" s="391">
        <v>0</v>
      </c>
      <c r="I82" s="391">
        <v>0</v>
      </c>
      <c r="J82" s="391">
        <v>0</v>
      </c>
      <c r="K82" s="391">
        <v>0</v>
      </c>
      <c r="L82" s="391">
        <v>0</v>
      </c>
      <c r="M82" s="391">
        <v>1</v>
      </c>
      <c r="N82" s="391">
        <v>664</v>
      </c>
      <c r="O82" s="613">
        <v>5.304785491731246</v>
      </c>
    </row>
    <row r="83" spans="1:15" ht="11.25">
      <c r="A83" s="377" t="s">
        <v>454</v>
      </c>
      <c r="B83" s="391">
        <v>699</v>
      </c>
      <c r="C83" s="391">
        <v>0</v>
      </c>
      <c r="D83" s="391">
        <v>1</v>
      </c>
      <c r="E83" s="391">
        <v>9</v>
      </c>
      <c r="F83" s="391">
        <v>0</v>
      </c>
      <c r="G83" s="391">
        <v>0</v>
      </c>
      <c r="H83" s="391">
        <v>0</v>
      </c>
      <c r="I83" s="391">
        <v>0</v>
      </c>
      <c r="J83" s="391">
        <v>0</v>
      </c>
      <c r="K83" s="391">
        <v>2</v>
      </c>
      <c r="L83" s="391">
        <v>0</v>
      </c>
      <c r="M83" s="391">
        <v>1</v>
      </c>
      <c r="N83" s="391">
        <v>712</v>
      </c>
      <c r="O83" s="613">
        <v>5.688263961013022</v>
      </c>
    </row>
    <row r="84" spans="1:15" ht="11.25">
      <c r="A84" s="377" t="s">
        <v>455</v>
      </c>
      <c r="B84" s="391">
        <v>619</v>
      </c>
      <c r="C84" s="391">
        <v>1</v>
      </c>
      <c r="D84" s="391">
        <v>2</v>
      </c>
      <c r="E84" s="391">
        <v>15</v>
      </c>
      <c r="F84" s="391">
        <v>0</v>
      </c>
      <c r="G84" s="391">
        <v>0</v>
      </c>
      <c r="H84" s="391">
        <v>0</v>
      </c>
      <c r="I84" s="391">
        <v>0</v>
      </c>
      <c r="J84" s="391">
        <v>0</v>
      </c>
      <c r="K84" s="391">
        <v>0</v>
      </c>
      <c r="L84" s="391">
        <v>3</v>
      </c>
      <c r="M84" s="391">
        <v>0</v>
      </c>
      <c r="N84" s="391">
        <v>640</v>
      </c>
      <c r="O84" s="613">
        <v>5.113046257090357</v>
      </c>
    </row>
    <row r="85" spans="1:15" ht="11.25">
      <c r="A85" s="377" t="s">
        <v>456</v>
      </c>
      <c r="B85" s="391">
        <v>617</v>
      </c>
      <c r="C85" s="391">
        <v>0</v>
      </c>
      <c r="D85" s="391">
        <v>3</v>
      </c>
      <c r="E85" s="391">
        <v>14</v>
      </c>
      <c r="F85" s="391">
        <v>0</v>
      </c>
      <c r="G85" s="391">
        <v>0</v>
      </c>
      <c r="H85" s="391">
        <v>0</v>
      </c>
      <c r="I85" s="391">
        <v>0</v>
      </c>
      <c r="J85" s="391">
        <v>0</v>
      </c>
      <c r="K85" s="391">
        <v>0</v>
      </c>
      <c r="L85" s="391">
        <v>3</v>
      </c>
      <c r="M85" s="391">
        <v>8</v>
      </c>
      <c r="N85" s="391">
        <v>645</v>
      </c>
      <c r="O85" s="613">
        <v>5.152991930973876</v>
      </c>
    </row>
    <row r="86" spans="1:15" ht="11.25">
      <c r="A86" s="377" t="s">
        <v>457</v>
      </c>
      <c r="B86" s="391">
        <v>566</v>
      </c>
      <c r="C86" s="391">
        <v>1</v>
      </c>
      <c r="D86" s="391">
        <v>1</v>
      </c>
      <c r="E86" s="391">
        <v>18</v>
      </c>
      <c r="F86" s="391">
        <v>0</v>
      </c>
      <c r="G86" s="391">
        <v>0</v>
      </c>
      <c r="H86" s="391">
        <v>0</v>
      </c>
      <c r="I86" s="391">
        <v>0</v>
      </c>
      <c r="J86" s="391">
        <v>0</v>
      </c>
      <c r="K86" s="391">
        <v>1</v>
      </c>
      <c r="L86" s="391">
        <v>0</v>
      </c>
      <c r="M86" s="391">
        <v>11</v>
      </c>
      <c r="N86" s="391">
        <v>598</v>
      </c>
      <c r="O86" s="613">
        <v>4.7775025964688025</v>
      </c>
    </row>
    <row r="87" spans="1:15" ht="11.25">
      <c r="A87" s="377" t="s">
        <v>458</v>
      </c>
      <c r="B87" s="391">
        <v>525</v>
      </c>
      <c r="C87" s="391">
        <v>1</v>
      </c>
      <c r="D87" s="391">
        <v>2</v>
      </c>
      <c r="E87" s="391">
        <v>17</v>
      </c>
      <c r="F87" s="391">
        <v>0</v>
      </c>
      <c r="G87" s="391">
        <v>0</v>
      </c>
      <c r="H87" s="391">
        <v>0</v>
      </c>
      <c r="I87" s="391">
        <v>0</v>
      </c>
      <c r="J87" s="391">
        <v>0</v>
      </c>
      <c r="K87" s="391">
        <v>1</v>
      </c>
      <c r="L87" s="391">
        <v>0</v>
      </c>
      <c r="M87" s="391">
        <v>18</v>
      </c>
      <c r="N87" s="391">
        <v>564</v>
      </c>
      <c r="O87" s="613">
        <v>4.505872014060877</v>
      </c>
    </row>
    <row r="88" spans="1:15" ht="11.25">
      <c r="A88" s="377" t="s">
        <v>465</v>
      </c>
      <c r="B88" s="391">
        <v>528</v>
      </c>
      <c r="C88" s="391">
        <v>1</v>
      </c>
      <c r="D88" s="391">
        <v>9</v>
      </c>
      <c r="E88" s="391">
        <v>20</v>
      </c>
      <c r="F88" s="391">
        <v>0</v>
      </c>
      <c r="G88" s="391">
        <v>0</v>
      </c>
      <c r="H88" s="391">
        <v>0</v>
      </c>
      <c r="I88" s="391">
        <v>0</v>
      </c>
      <c r="J88" s="391">
        <v>2</v>
      </c>
      <c r="K88" s="391">
        <v>0</v>
      </c>
      <c r="L88" s="391">
        <v>0</v>
      </c>
      <c r="M88" s="391">
        <v>20</v>
      </c>
      <c r="N88" s="391">
        <v>580</v>
      </c>
      <c r="O88" s="613">
        <v>4.633698170488136</v>
      </c>
    </row>
    <row r="89" spans="1:15" ht="11.25">
      <c r="A89" s="377" t="s">
        <v>466</v>
      </c>
      <c r="B89" s="391">
        <v>501</v>
      </c>
      <c r="C89" s="391">
        <v>0</v>
      </c>
      <c r="D89" s="391">
        <v>0</v>
      </c>
      <c r="E89" s="391">
        <v>38</v>
      </c>
      <c r="F89" s="391">
        <v>0</v>
      </c>
      <c r="G89" s="391">
        <v>0</v>
      </c>
      <c r="H89" s="391">
        <v>0</v>
      </c>
      <c r="I89" s="391">
        <v>0</v>
      </c>
      <c r="J89" s="391">
        <v>0</v>
      </c>
      <c r="K89" s="391">
        <v>0</v>
      </c>
      <c r="L89" s="391">
        <v>1</v>
      </c>
      <c r="M89" s="391">
        <v>19</v>
      </c>
      <c r="N89" s="391">
        <v>559</v>
      </c>
      <c r="O89" s="613">
        <v>4.465926340177359</v>
      </c>
    </row>
    <row r="90" spans="1:15" ht="11.25">
      <c r="A90" s="377" t="s">
        <v>467</v>
      </c>
      <c r="B90" s="391">
        <v>401</v>
      </c>
      <c r="C90" s="391">
        <v>0</v>
      </c>
      <c r="D90" s="391">
        <v>1</v>
      </c>
      <c r="E90" s="391">
        <v>33</v>
      </c>
      <c r="F90" s="391">
        <v>0</v>
      </c>
      <c r="G90" s="391">
        <v>0</v>
      </c>
      <c r="H90" s="391">
        <v>0</v>
      </c>
      <c r="I90" s="391">
        <v>0</v>
      </c>
      <c r="J90" s="391">
        <v>0</v>
      </c>
      <c r="K90" s="391">
        <v>0</v>
      </c>
      <c r="L90" s="391">
        <v>1</v>
      </c>
      <c r="M90" s="391">
        <v>15</v>
      </c>
      <c r="N90" s="391">
        <v>451</v>
      </c>
      <c r="O90" s="613">
        <v>3.603099784293361</v>
      </c>
    </row>
    <row r="91" spans="1:15" ht="11.25">
      <c r="A91" s="377" t="s">
        <v>468</v>
      </c>
      <c r="B91" s="391">
        <v>364</v>
      </c>
      <c r="C91" s="391">
        <v>2</v>
      </c>
      <c r="D91" s="391">
        <v>0</v>
      </c>
      <c r="E91" s="391">
        <v>47</v>
      </c>
      <c r="F91" s="391">
        <v>0</v>
      </c>
      <c r="G91" s="391">
        <v>0</v>
      </c>
      <c r="H91" s="391">
        <v>0</v>
      </c>
      <c r="I91" s="391">
        <v>0</v>
      </c>
      <c r="J91" s="391">
        <v>0</v>
      </c>
      <c r="K91" s="391">
        <v>1</v>
      </c>
      <c r="L91" s="391">
        <v>0</v>
      </c>
      <c r="M91" s="391">
        <v>18</v>
      </c>
      <c r="N91" s="391">
        <v>432</v>
      </c>
      <c r="O91" s="613">
        <v>3.4513062235359913</v>
      </c>
    </row>
    <row r="92" spans="1:15" ht="11.25">
      <c r="A92" s="377" t="s">
        <v>469</v>
      </c>
      <c r="B92" s="391">
        <v>341</v>
      </c>
      <c r="C92" s="391">
        <v>0</v>
      </c>
      <c r="D92" s="391">
        <v>1</v>
      </c>
      <c r="E92" s="391">
        <v>50</v>
      </c>
      <c r="F92" s="391">
        <v>0</v>
      </c>
      <c r="G92" s="391">
        <v>0</v>
      </c>
      <c r="H92" s="391">
        <v>0</v>
      </c>
      <c r="I92" s="391">
        <v>0</v>
      </c>
      <c r="J92" s="391">
        <v>0</v>
      </c>
      <c r="K92" s="391">
        <v>0</v>
      </c>
      <c r="L92" s="391">
        <v>0</v>
      </c>
      <c r="M92" s="391">
        <v>25</v>
      </c>
      <c r="N92" s="391">
        <v>417</v>
      </c>
      <c r="O92" s="613">
        <v>3.3314692018854357</v>
      </c>
    </row>
    <row r="93" spans="1:15" ht="11.25">
      <c r="A93" s="377" t="s">
        <v>470</v>
      </c>
      <c r="B93" s="391">
        <v>308</v>
      </c>
      <c r="C93" s="391">
        <v>1</v>
      </c>
      <c r="D93" s="391">
        <v>0</v>
      </c>
      <c r="E93" s="391">
        <v>76</v>
      </c>
      <c r="F93" s="391">
        <v>0</v>
      </c>
      <c r="G93" s="391">
        <v>0</v>
      </c>
      <c r="H93" s="391">
        <v>0</v>
      </c>
      <c r="I93" s="391">
        <v>0</v>
      </c>
      <c r="J93" s="391">
        <v>0</v>
      </c>
      <c r="K93" s="391">
        <v>0</v>
      </c>
      <c r="L93" s="391">
        <v>1</v>
      </c>
      <c r="M93" s="391">
        <v>108</v>
      </c>
      <c r="N93" s="391">
        <v>494</v>
      </c>
      <c r="O93" s="613">
        <v>3.9466325796916193</v>
      </c>
    </row>
    <row r="94" spans="1:15" ht="11.25">
      <c r="A94" s="377" t="s">
        <v>471</v>
      </c>
      <c r="B94" s="391">
        <v>255</v>
      </c>
      <c r="C94" s="391">
        <v>1</v>
      </c>
      <c r="D94" s="391">
        <v>0</v>
      </c>
      <c r="E94" s="391">
        <v>118</v>
      </c>
      <c r="F94" s="391">
        <v>0</v>
      </c>
      <c r="G94" s="391">
        <v>0</v>
      </c>
      <c r="H94" s="391">
        <v>0</v>
      </c>
      <c r="I94" s="391">
        <v>0</v>
      </c>
      <c r="J94" s="391">
        <v>0</v>
      </c>
      <c r="K94" s="391">
        <v>0</v>
      </c>
      <c r="L94" s="391">
        <v>0</v>
      </c>
      <c r="M94" s="391">
        <v>13</v>
      </c>
      <c r="N94" s="391">
        <v>387</v>
      </c>
      <c r="O94" s="613">
        <v>3.0917951585843255</v>
      </c>
    </row>
    <row r="95" spans="1:15" ht="11.25">
      <c r="A95" s="377" t="s">
        <v>472</v>
      </c>
      <c r="B95" s="391">
        <v>219</v>
      </c>
      <c r="C95" s="391">
        <v>0</v>
      </c>
      <c r="D95" s="391">
        <v>0</v>
      </c>
      <c r="E95" s="391">
        <v>193</v>
      </c>
      <c r="F95" s="391">
        <v>0</v>
      </c>
      <c r="G95" s="391">
        <v>0</v>
      </c>
      <c r="H95" s="391">
        <v>0</v>
      </c>
      <c r="I95" s="391">
        <v>0</v>
      </c>
      <c r="J95" s="391">
        <v>0</v>
      </c>
      <c r="K95" s="391">
        <v>0</v>
      </c>
      <c r="L95" s="391">
        <v>0</v>
      </c>
      <c r="M95" s="391">
        <v>14</v>
      </c>
      <c r="N95" s="391">
        <v>426</v>
      </c>
      <c r="O95" s="613">
        <v>3.4033714148757688</v>
      </c>
    </row>
    <row r="96" spans="1:15" ht="11.25">
      <c r="A96" s="377" t="s">
        <v>473</v>
      </c>
      <c r="B96" s="391">
        <v>81</v>
      </c>
      <c r="C96" s="391">
        <v>1</v>
      </c>
      <c r="D96" s="391">
        <v>0</v>
      </c>
      <c r="E96" s="391">
        <v>199</v>
      </c>
      <c r="F96" s="391">
        <v>0</v>
      </c>
      <c r="G96" s="391">
        <v>0</v>
      </c>
      <c r="H96" s="391">
        <v>0</v>
      </c>
      <c r="I96" s="391">
        <v>0</v>
      </c>
      <c r="J96" s="391">
        <v>0</v>
      </c>
      <c r="K96" s="391">
        <v>0</v>
      </c>
      <c r="L96" s="391">
        <v>0</v>
      </c>
      <c r="M96" s="391">
        <v>15</v>
      </c>
      <c r="N96" s="391">
        <v>296</v>
      </c>
      <c r="O96" s="613">
        <v>2.3647838939042902</v>
      </c>
    </row>
    <row r="97" spans="1:15" ht="11.25">
      <c r="A97" s="604" t="s">
        <v>474</v>
      </c>
      <c r="B97" s="392">
        <v>288</v>
      </c>
      <c r="C97" s="392">
        <v>0</v>
      </c>
      <c r="D97" s="392">
        <v>0</v>
      </c>
      <c r="E97" s="392">
        <v>1401</v>
      </c>
      <c r="F97" s="392">
        <v>0</v>
      </c>
      <c r="G97" s="392">
        <v>0</v>
      </c>
      <c r="H97" s="392">
        <v>0</v>
      </c>
      <c r="I97" s="392">
        <v>0</v>
      </c>
      <c r="J97" s="392">
        <v>0</v>
      </c>
      <c r="K97" s="392">
        <v>0</v>
      </c>
      <c r="L97" s="392">
        <v>1</v>
      </c>
      <c r="M97" s="392">
        <v>0</v>
      </c>
      <c r="N97" s="392">
        <v>1690</v>
      </c>
      <c r="O97" s="614">
        <v>13.501637772629223</v>
      </c>
    </row>
    <row r="98" spans="1:22" s="23" customFormat="1" ht="18.75" customHeight="1">
      <c r="A98" s="605" t="s">
        <v>161</v>
      </c>
      <c r="B98" s="393">
        <v>9827</v>
      </c>
      <c r="C98" s="393">
        <v>12</v>
      </c>
      <c r="D98" s="393">
        <v>54</v>
      </c>
      <c r="E98" s="393">
        <v>2304</v>
      </c>
      <c r="F98" s="393">
        <v>0</v>
      </c>
      <c r="G98" s="393">
        <v>0</v>
      </c>
      <c r="H98" s="393">
        <v>0</v>
      </c>
      <c r="I98" s="393">
        <v>0</v>
      </c>
      <c r="J98" s="393">
        <v>6</v>
      </c>
      <c r="K98" s="393">
        <v>12</v>
      </c>
      <c r="L98" s="393">
        <v>10</v>
      </c>
      <c r="M98" s="393">
        <v>292</v>
      </c>
      <c r="N98" s="393">
        <v>12517</v>
      </c>
      <c r="O98" s="393">
        <v>100</v>
      </c>
      <c r="P98" s="30"/>
      <c r="Q98" s="30"/>
      <c r="R98" s="30"/>
      <c r="S98" s="30"/>
      <c r="T98" s="30"/>
      <c r="U98" s="30"/>
      <c r="V98" s="30"/>
    </row>
    <row r="99" spans="1:22" s="25" customFormat="1" ht="31.5" customHeight="1">
      <c r="A99" s="611" t="s">
        <v>461</v>
      </c>
      <c r="B99" s="394">
        <v>779.8833469055375</v>
      </c>
      <c r="C99" s="394">
        <v>948.5</v>
      </c>
      <c r="D99" s="394">
        <v>511.1111111111111</v>
      </c>
      <c r="E99" s="394">
        <v>1709.0850694444443</v>
      </c>
      <c r="F99" s="394"/>
      <c r="G99" s="394"/>
      <c r="H99" s="394"/>
      <c r="I99" s="394"/>
      <c r="J99" s="394">
        <v>450</v>
      </c>
      <c r="K99" s="394">
        <v>483.3333333333333</v>
      </c>
      <c r="L99" s="394">
        <v>1001.4</v>
      </c>
      <c r="M99" s="394">
        <v>1361.0616438356165</v>
      </c>
      <c r="N99" s="394">
        <v>963.2597091257792</v>
      </c>
      <c r="O99" s="394" t="s">
        <v>52</v>
      </c>
      <c r="P99" s="32"/>
      <c r="Q99" s="32"/>
      <c r="R99" s="32"/>
      <c r="S99" s="32"/>
      <c r="T99" s="32"/>
      <c r="U99" s="32"/>
      <c r="V99" s="32"/>
    </row>
    <row r="100" spans="1:22" s="23" customFormat="1" ht="31.5" customHeight="1">
      <c r="A100" s="607" t="s">
        <v>462</v>
      </c>
      <c r="B100" s="395">
        <v>750</v>
      </c>
      <c r="C100" s="395">
        <v>1000</v>
      </c>
      <c r="D100" s="395">
        <v>350</v>
      </c>
      <c r="E100" s="395">
        <v>1864</v>
      </c>
      <c r="F100" s="395"/>
      <c r="G100" s="395"/>
      <c r="H100" s="395"/>
      <c r="I100" s="395"/>
      <c r="J100" s="395">
        <v>200</v>
      </c>
      <c r="K100" s="395">
        <v>350</v>
      </c>
      <c r="L100" s="395">
        <v>750</v>
      </c>
      <c r="M100" s="395">
        <v>1550</v>
      </c>
      <c r="N100" s="395">
        <v>950</v>
      </c>
      <c r="O100" s="615" t="s">
        <v>52</v>
      </c>
      <c r="P100" s="30"/>
      <c r="Q100" s="30"/>
      <c r="R100" s="30"/>
      <c r="S100" s="30"/>
      <c r="T100" s="30"/>
      <c r="U100" s="30"/>
      <c r="V100" s="30"/>
    </row>
    <row r="101" spans="1:30" ht="11.25">
      <c r="A101" s="820" t="s">
        <v>475</v>
      </c>
      <c r="B101" s="820"/>
      <c r="C101" s="820"/>
      <c r="D101" s="820"/>
      <c r="E101" s="820"/>
      <c r="F101" s="820"/>
      <c r="G101" s="820"/>
      <c r="H101" s="820"/>
      <c r="I101" s="820"/>
      <c r="J101" s="820"/>
      <c r="K101" s="820"/>
      <c r="L101" s="820"/>
      <c r="M101" s="820"/>
      <c r="N101" s="820"/>
      <c r="O101" s="820"/>
      <c r="P101" s="353"/>
      <c r="Q101" s="353"/>
      <c r="R101" s="353"/>
      <c r="S101" s="353"/>
      <c r="W101" s="26"/>
      <c r="X101" s="26"/>
      <c r="Y101" s="26"/>
      <c r="Z101" s="26"/>
      <c r="AA101" s="26"/>
      <c r="AB101" s="26"/>
      <c r="AC101" s="26"/>
      <c r="AD101" s="26"/>
    </row>
    <row r="102" spans="1:11" s="5" customFormat="1" ht="11.25">
      <c r="A102" s="864" t="s">
        <v>511</v>
      </c>
      <c r="B102" s="864"/>
      <c r="C102" s="864"/>
      <c r="D102" s="864"/>
      <c r="E102" s="864"/>
      <c r="F102" s="864"/>
      <c r="G102" s="864"/>
      <c r="H102" s="864"/>
      <c r="I102" s="864"/>
      <c r="J102" s="864"/>
      <c r="K102" s="864"/>
    </row>
    <row r="105" ht="11.25">
      <c r="A105" s="14"/>
    </row>
    <row r="106" ht="11.25">
      <c r="A106" s="14"/>
    </row>
    <row r="107" ht="11.25">
      <c r="A107" s="14"/>
    </row>
    <row r="108" spans="1:6" ht="11.25">
      <c r="A108" s="14"/>
      <c r="F108" s="27"/>
    </row>
    <row r="109" ht="11.25">
      <c r="A109" s="14"/>
    </row>
    <row r="110" ht="11.25">
      <c r="A110" s="14"/>
    </row>
    <row r="111" ht="11.25">
      <c r="A111" s="14"/>
    </row>
    <row r="112" ht="11.25">
      <c r="A112" s="14"/>
    </row>
    <row r="113" ht="11.25">
      <c r="A113" s="14"/>
    </row>
    <row r="114" ht="11.25">
      <c r="A114" s="14"/>
    </row>
    <row r="115" ht="11.25">
      <c r="A115" s="14"/>
    </row>
    <row r="116" ht="11.25">
      <c r="A116" s="14"/>
    </row>
    <row r="117" ht="11.25">
      <c r="A117" s="14"/>
    </row>
    <row r="118" ht="11.25">
      <c r="A118" s="14"/>
    </row>
    <row r="119" ht="11.25">
      <c r="A119" s="14"/>
    </row>
    <row r="120" ht="11.25">
      <c r="A120" s="14"/>
    </row>
    <row r="121" ht="11.25">
      <c r="A121" s="14"/>
    </row>
    <row r="122" ht="11.25">
      <c r="A122" s="14"/>
    </row>
    <row r="123" ht="11.25">
      <c r="A123" s="14"/>
    </row>
    <row r="124" ht="11.25">
      <c r="A124" s="14"/>
    </row>
    <row r="125" ht="11.25">
      <c r="A125" s="14"/>
    </row>
    <row r="126" ht="11.25">
      <c r="A126" s="14"/>
    </row>
    <row r="127" ht="11.25">
      <c r="A127" s="14"/>
    </row>
    <row r="128" ht="11.25">
      <c r="A128" s="14"/>
    </row>
    <row r="129" ht="11.25">
      <c r="A129" s="14"/>
    </row>
    <row r="130" ht="11.25">
      <c r="A130" s="14"/>
    </row>
    <row r="131" ht="11.25">
      <c r="A131" s="14"/>
    </row>
    <row r="132" ht="11.25">
      <c r="A132" s="14"/>
    </row>
    <row r="133" ht="11.25">
      <c r="A133" s="14"/>
    </row>
    <row r="134" ht="11.25">
      <c r="A134" s="14"/>
    </row>
    <row r="135" ht="11.25">
      <c r="A135" s="14"/>
    </row>
    <row r="136" ht="11.25">
      <c r="A136" s="14"/>
    </row>
    <row r="137" ht="11.25">
      <c r="A137" s="14"/>
    </row>
    <row r="138" ht="11.25">
      <c r="A138" s="14"/>
    </row>
    <row r="139" ht="11.25">
      <c r="A139" s="14"/>
    </row>
    <row r="140" ht="11.25">
      <c r="A140" s="14"/>
    </row>
    <row r="141" ht="11.25">
      <c r="A141" s="14"/>
    </row>
    <row r="142" ht="11.25">
      <c r="A142" s="404"/>
    </row>
    <row r="143" ht="11.25">
      <c r="A143" s="14"/>
    </row>
  </sheetData>
  <sheetProtection/>
  <mergeCells count="51">
    <mergeCell ref="A71:O71"/>
    <mergeCell ref="A102:K102"/>
    <mergeCell ref="E74:E75"/>
    <mergeCell ref="F74:F75"/>
    <mergeCell ref="G74:G75"/>
    <mergeCell ref="B74:B75"/>
    <mergeCell ref="J74:J75"/>
    <mergeCell ref="K74:K75"/>
    <mergeCell ref="A101:O101"/>
    <mergeCell ref="M74:M75"/>
    <mergeCell ref="N74:N75"/>
    <mergeCell ref="O74:O75"/>
    <mergeCell ref="D73:D76"/>
    <mergeCell ref="H73:H76"/>
    <mergeCell ref="I73:I76"/>
    <mergeCell ref="L73:L76"/>
    <mergeCell ref="A35:O35"/>
    <mergeCell ref="B40:B41"/>
    <mergeCell ref="J40:J41"/>
    <mergeCell ref="A37:O37"/>
    <mergeCell ref="E6:E7"/>
    <mergeCell ref="F6:F7"/>
    <mergeCell ref="G6:G7"/>
    <mergeCell ref="D39:D42"/>
    <mergeCell ref="H39:H42"/>
    <mergeCell ref="A33:O33"/>
    <mergeCell ref="P33:S33"/>
    <mergeCell ref="A1:O1"/>
    <mergeCell ref="A3:O3"/>
    <mergeCell ref="B6:B7"/>
    <mergeCell ref="J6:J7"/>
    <mergeCell ref="K6:K7"/>
    <mergeCell ref="M6:M7"/>
    <mergeCell ref="N6:N7"/>
    <mergeCell ref="O6:O7"/>
    <mergeCell ref="M40:M41"/>
    <mergeCell ref="E40:E41"/>
    <mergeCell ref="F40:F41"/>
    <mergeCell ref="G40:G41"/>
    <mergeCell ref="I39:I42"/>
    <mergeCell ref="P67:S67"/>
    <mergeCell ref="L39:L42"/>
    <mergeCell ref="D5:D8"/>
    <mergeCell ref="H5:H8"/>
    <mergeCell ref="I5:I8"/>
    <mergeCell ref="L5:L8"/>
    <mergeCell ref="A69:O69"/>
    <mergeCell ref="N40:N41"/>
    <mergeCell ref="O40:O41"/>
    <mergeCell ref="K40:K41"/>
    <mergeCell ref="A67:O67"/>
  </mergeCells>
  <printOptions/>
  <pageMargins left="0.787401575" right="0.787401575" top="0.984251969" bottom="0.984251969" header="0.4921259845" footer="0.492125984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Y30"/>
  <sheetViews>
    <sheetView zoomScalePageLayoutView="0" workbookViewId="0" topLeftCell="A1">
      <selection activeCell="A1" sqref="A1:W1"/>
    </sheetView>
  </sheetViews>
  <sheetFormatPr defaultColWidth="12" defaultRowHeight="12.75"/>
  <cols>
    <col min="1" max="1" width="24.83203125" style="2" customWidth="1"/>
    <col min="2" max="2" width="2.66015625" style="2" customWidth="1"/>
    <col min="3" max="3" width="7.66015625" style="1" hidden="1" customWidth="1"/>
    <col min="4" max="4" width="13.83203125" style="2" hidden="1" customWidth="1"/>
    <col min="5" max="5" width="6.5" style="3" hidden="1" customWidth="1"/>
    <col min="6" max="6" width="1.66796875" style="2" hidden="1" customWidth="1"/>
    <col min="7" max="7" width="7.66015625" style="1" hidden="1" customWidth="1"/>
    <col min="8" max="8" width="2.16015625" style="2" hidden="1" customWidth="1"/>
    <col min="9" max="9" width="3.16015625" style="2" hidden="1" customWidth="1"/>
    <col min="10" max="10" width="1.66796875" style="2" hidden="1" customWidth="1"/>
    <col min="11" max="11" width="7.66015625" style="3" hidden="1" customWidth="1"/>
    <col min="12" max="12" width="1.83203125" style="2" hidden="1" customWidth="1"/>
    <col min="13" max="13" width="5.66015625" style="2" hidden="1" customWidth="1"/>
    <col min="14" max="14" width="1.83203125" style="2" hidden="1" customWidth="1"/>
    <col min="15" max="15" width="7.66015625" style="2" bestFit="1" customWidth="1"/>
    <col min="16" max="16" width="1.83203125" style="2" customWidth="1"/>
    <col min="17" max="17" width="12" style="2" customWidth="1"/>
    <col min="18" max="18" width="1.83203125" style="2" customWidth="1"/>
    <col min="19" max="19" width="12" style="2" customWidth="1"/>
    <col min="20" max="20" width="1.66796875" style="2" bestFit="1" customWidth="1"/>
    <col min="21" max="21" width="11.83203125" style="2" customWidth="1"/>
    <col min="22" max="22" width="1.83203125" style="2" customWidth="1"/>
    <col min="23" max="23" width="11.83203125" style="2" customWidth="1"/>
    <col min="24" max="24" width="1.83203125" style="2" customWidth="1"/>
    <col min="25" max="16384" width="12" style="2" customWidth="1"/>
  </cols>
  <sheetData>
    <row r="1" spans="1:23" s="415" customFormat="1" ht="23.25" customHeight="1">
      <c r="A1" s="717" t="s">
        <v>505</v>
      </c>
      <c r="B1" s="717"/>
      <c r="C1" s="717"/>
      <c r="D1" s="717"/>
      <c r="E1" s="717"/>
      <c r="F1" s="717"/>
      <c r="G1" s="717"/>
      <c r="H1" s="717"/>
      <c r="I1" s="717"/>
      <c r="J1" s="717"/>
      <c r="K1" s="717"/>
      <c r="L1" s="717"/>
      <c r="M1" s="717"/>
      <c r="N1" s="717"/>
      <c r="O1" s="717"/>
      <c r="P1" s="717"/>
      <c r="Q1" s="717"/>
      <c r="R1" s="717"/>
      <c r="S1" s="717"/>
      <c r="T1" s="717"/>
      <c r="U1" s="717"/>
      <c r="V1" s="717"/>
      <c r="W1" s="717"/>
    </row>
    <row r="2" spans="1:20" ht="9.75" customHeight="1">
      <c r="A2" s="750"/>
      <c r="B2" s="750"/>
      <c r="C2" s="750"/>
      <c r="D2" s="750"/>
      <c r="E2" s="750"/>
      <c r="F2" s="750"/>
      <c r="G2" s="750"/>
      <c r="H2" s="750"/>
      <c r="I2" s="750"/>
      <c r="J2" s="750"/>
      <c r="K2" s="750"/>
      <c r="L2" s="750"/>
      <c r="M2" s="750"/>
      <c r="N2" s="750"/>
      <c r="O2" s="750"/>
      <c r="P2" s="750"/>
      <c r="Q2" s="750"/>
      <c r="R2" s="750"/>
      <c r="S2" s="750"/>
      <c r="T2" s="750"/>
    </row>
    <row r="3" spans="1:24" s="94" customFormat="1" ht="30.75" customHeight="1">
      <c r="A3" s="691" t="s">
        <v>96</v>
      </c>
      <c r="B3" s="709"/>
      <c r="C3" s="751">
        <v>1997</v>
      </c>
      <c r="D3" s="751"/>
      <c r="E3" s="751"/>
      <c r="F3" s="752"/>
      <c r="G3" s="755">
        <v>2002</v>
      </c>
      <c r="H3" s="751"/>
      <c r="I3" s="751"/>
      <c r="J3" s="752"/>
      <c r="K3" s="755">
        <v>2006</v>
      </c>
      <c r="L3" s="751"/>
      <c r="M3" s="751"/>
      <c r="N3" s="751"/>
      <c r="O3" s="757">
        <v>2007</v>
      </c>
      <c r="P3" s="751"/>
      <c r="Q3" s="751"/>
      <c r="R3" s="751"/>
      <c r="S3" s="742" t="s">
        <v>104</v>
      </c>
      <c r="T3" s="743"/>
      <c r="U3" s="740" t="s">
        <v>104</v>
      </c>
      <c r="V3" s="740"/>
      <c r="W3" s="742" t="s">
        <v>104</v>
      </c>
      <c r="X3" s="743"/>
    </row>
    <row r="4" spans="1:24" s="94" customFormat="1" ht="5.25" customHeight="1" hidden="1">
      <c r="A4" s="710"/>
      <c r="B4" s="712"/>
      <c r="C4" s="753"/>
      <c r="D4" s="753"/>
      <c r="E4" s="753"/>
      <c r="F4" s="754"/>
      <c r="G4" s="756"/>
      <c r="H4" s="753"/>
      <c r="I4" s="753"/>
      <c r="J4" s="754"/>
      <c r="K4" s="756"/>
      <c r="L4" s="753"/>
      <c r="M4" s="753"/>
      <c r="N4" s="753"/>
      <c r="O4" s="758"/>
      <c r="P4" s="759"/>
      <c r="Q4" s="759"/>
      <c r="R4" s="759"/>
      <c r="S4" s="744"/>
      <c r="T4" s="745"/>
      <c r="U4" s="741"/>
      <c r="V4" s="741"/>
      <c r="W4" s="744"/>
      <c r="X4" s="745"/>
    </row>
    <row r="5" spans="1:24" s="94" customFormat="1" ht="45" customHeight="1">
      <c r="A5" s="700"/>
      <c r="B5" s="716"/>
      <c r="C5" s="736" t="s">
        <v>28</v>
      </c>
      <c r="D5" s="737"/>
      <c r="E5" s="731" t="s">
        <v>29</v>
      </c>
      <c r="F5" s="738"/>
      <c r="G5" s="739" t="s">
        <v>28</v>
      </c>
      <c r="H5" s="737"/>
      <c r="I5" s="731" t="s">
        <v>30</v>
      </c>
      <c r="J5" s="738"/>
      <c r="K5" s="739" t="s">
        <v>28</v>
      </c>
      <c r="L5" s="737"/>
      <c r="M5" s="731" t="s">
        <v>29</v>
      </c>
      <c r="N5" s="732"/>
      <c r="O5" s="760" t="s">
        <v>31</v>
      </c>
      <c r="P5" s="761"/>
      <c r="Q5" s="733" t="s">
        <v>29</v>
      </c>
      <c r="R5" s="734"/>
      <c r="S5" s="746" t="s">
        <v>127</v>
      </c>
      <c r="T5" s="747"/>
      <c r="U5" s="741" t="s">
        <v>128</v>
      </c>
      <c r="V5" s="741"/>
      <c r="W5" s="748" t="s">
        <v>129</v>
      </c>
      <c r="X5" s="749"/>
    </row>
    <row r="6" spans="1:25" ht="13.5" customHeight="1">
      <c r="A6" s="619" t="s">
        <v>32</v>
      </c>
      <c r="B6" s="620"/>
      <c r="C6" s="621">
        <f>383439+65312</f>
        <v>448751</v>
      </c>
      <c r="D6" s="622"/>
      <c r="E6" s="411">
        <f>ROUND((C6/C$16)*100,1)</f>
        <v>50.6</v>
      </c>
      <c r="F6" s="623"/>
      <c r="G6" s="624">
        <v>423350</v>
      </c>
      <c r="H6" s="623"/>
      <c r="I6" s="411"/>
      <c r="J6" s="623"/>
      <c r="K6" s="624">
        <v>410888</v>
      </c>
      <c r="L6" s="462"/>
      <c r="M6" s="411">
        <f aca="true" t="shared" si="0" ref="M6:M15">ROUND((K6/K$16)*100,2)</f>
        <v>68.65</v>
      </c>
      <c r="N6" s="37"/>
      <c r="O6" s="468">
        <f>'t01'!J7</f>
        <v>408361</v>
      </c>
      <c r="P6" s="482"/>
      <c r="Q6" s="543">
        <f aca="true" t="shared" si="1" ref="Q6:Q12">(O6/$O$16)*100</f>
        <v>69.59911919050063</v>
      </c>
      <c r="R6" s="561"/>
      <c r="S6" s="92">
        <f>((O6/K6)-1)*100</f>
        <v>-0.6150094429625552</v>
      </c>
      <c r="T6" s="92"/>
      <c r="U6" s="625">
        <f>((O6/G6)-1)*100</f>
        <v>-3.540569268926419</v>
      </c>
      <c r="V6" s="626"/>
      <c r="W6" s="543">
        <f>((O6/C6)-1)*100</f>
        <v>-9.000537046156998</v>
      </c>
      <c r="X6" s="627"/>
      <c r="Y6" s="4"/>
    </row>
    <row r="7" spans="1:25" ht="13.5" customHeight="1">
      <c r="A7" s="619" t="s">
        <v>33</v>
      </c>
      <c r="B7" s="430"/>
      <c r="C7" s="462">
        <f>258950+15637</f>
        <v>274587</v>
      </c>
      <c r="D7" s="623"/>
      <c r="E7" s="411">
        <f>ROUND((C7/C$16)*100,1)-0.1</f>
        <v>30.9</v>
      </c>
      <c r="F7" s="623"/>
      <c r="G7" s="624">
        <v>112705</v>
      </c>
      <c r="H7" s="623"/>
      <c r="I7" s="411"/>
      <c r="J7" s="623"/>
      <c r="K7" s="624">
        <v>64482</v>
      </c>
      <c r="L7" s="462"/>
      <c r="M7" s="411">
        <f t="shared" si="0"/>
        <v>10.77</v>
      </c>
      <c r="N7" s="37"/>
      <c r="O7" s="468">
        <f>'t01'!J10</f>
        <v>56259</v>
      </c>
      <c r="P7" s="482"/>
      <c r="Q7" s="543">
        <f t="shared" si="1"/>
        <v>9.588518116417518</v>
      </c>
      <c r="R7" s="561"/>
      <c r="S7" s="92">
        <f aca="true" t="shared" si="2" ref="S7:S16">((O7/K7)-1)*100</f>
        <v>-12.75239601749325</v>
      </c>
      <c r="T7" s="92"/>
      <c r="U7" s="543">
        <f aca="true" t="shared" si="3" ref="U7:U12">((O7/G7)-1)*100</f>
        <v>-50.08295993966549</v>
      </c>
      <c r="V7" s="561"/>
      <c r="W7" s="543">
        <f aca="true" t="shared" si="4" ref="W7:W12">((O7/C7)-1)*100</f>
        <v>-79.51141168372867</v>
      </c>
      <c r="X7" s="556"/>
      <c r="Y7" s="4"/>
    </row>
    <row r="8" spans="1:25" ht="13.5" customHeight="1">
      <c r="A8" s="619" t="s">
        <v>130</v>
      </c>
      <c r="B8" s="430"/>
      <c r="C8" s="462">
        <v>67438</v>
      </c>
      <c r="D8" s="623"/>
      <c r="E8" s="411">
        <f>ROUND((C8/C$16)*100,1)</f>
        <v>7.6</v>
      </c>
      <c r="F8" s="623"/>
      <c r="G8" s="624">
        <v>63635</v>
      </c>
      <c r="H8" s="623"/>
      <c r="I8" s="411"/>
      <c r="J8" s="623"/>
      <c r="K8" s="624">
        <v>67495</v>
      </c>
      <c r="L8" s="462"/>
      <c r="M8" s="411">
        <f t="shared" si="0"/>
        <v>11.28</v>
      </c>
      <c r="N8" s="37"/>
      <c r="O8" s="468">
        <f>'t01'!J13</f>
        <v>68718</v>
      </c>
      <c r="P8" s="628" t="s">
        <v>26</v>
      </c>
      <c r="Q8" s="543">
        <f t="shared" si="1"/>
        <v>11.711971203255995</v>
      </c>
      <c r="R8" s="561"/>
      <c r="S8" s="92">
        <f t="shared" si="2"/>
        <v>1.8119860730424486</v>
      </c>
      <c r="T8" s="92"/>
      <c r="U8" s="543">
        <f t="shared" si="3"/>
        <v>7.98774259448416</v>
      </c>
      <c r="V8" s="561"/>
      <c r="W8" s="543">
        <f t="shared" si="4"/>
        <v>1.898039680892083</v>
      </c>
      <c r="X8" s="627"/>
      <c r="Y8" s="4"/>
    </row>
    <row r="9" spans="1:25" ht="13.5" customHeight="1">
      <c r="A9" s="619" t="s">
        <v>34</v>
      </c>
      <c r="B9" s="430"/>
      <c r="C9" s="462">
        <v>38867</v>
      </c>
      <c r="D9" s="629"/>
      <c r="E9" s="411">
        <f>ROUND((C9/C$16)*100,1)</f>
        <v>4.4</v>
      </c>
      <c r="F9" s="623"/>
      <c r="G9" s="624">
        <v>30230</v>
      </c>
      <c r="H9" s="623"/>
      <c r="I9" s="411"/>
      <c r="J9" s="623"/>
      <c r="K9" s="624">
        <v>24358</v>
      </c>
      <c r="L9" s="462"/>
      <c r="M9" s="411">
        <f t="shared" si="0"/>
        <v>4.07</v>
      </c>
      <c r="N9" s="462"/>
      <c r="O9" s="468">
        <f>'t01'!J14</f>
        <v>23257</v>
      </c>
      <c r="P9" s="482"/>
      <c r="Q9" s="543">
        <f t="shared" si="1"/>
        <v>3.963813182486753</v>
      </c>
      <c r="R9" s="561"/>
      <c r="S9" s="92">
        <f t="shared" si="2"/>
        <v>-4.520075539863699</v>
      </c>
      <c r="T9" s="92"/>
      <c r="U9" s="543">
        <f t="shared" si="3"/>
        <v>-23.066490241481972</v>
      </c>
      <c r="V9" s="561"/>
      <c r="W9" s="543">
        <f t="shared" si="4"/>
        <v>-40.162605809555664</v>
      </c>
      <c r="X9" s="627"/>
      <c r="Y9" s="4"/>
    </row>
    <row r="10" spans="1:25" ht="13.5" customHeight="1">
      <c r="A10" s="619" t="s">
        <v>131</v>
      </c>
      <c r="B10" s="430"/>
      <c r="C10" s="462">
        <v>21059</v>
      </c>
      <c r="D10" s="629"/>
      <c r="E10" s="411">
        <f>ROUND((C10/C$16)*100,1)</f>
        <v>2.4</v>
      </c>
      <c r="F10" s="623"/>
      <c r="G10" s="624">
        <v>14215</v>
      </c>
      <c r="H10" s="623"/>
      <c r="I10" s="411"/>
      <c r="J10" s="623"/>
      <c r="K10" s="624">
        <v>10310</v>
      </c>
      <c r="L10" s="462"/>
      <c r="M10" s="411">
        <f t="shared" si="0"/>
        <v>1.72</v>
      </c>
      <c r="N10" s="462"/>
      <c r="O10" s="468">
        <f>'t01'!J15</f>
        <v>9664</v>
      </c>
      <c r="P10" s="482"/>
      <c r="Q10" s="543">
        <f t="shared" si="1"/>
        <v>1.6470864941975312</v>
      </c>
      <c r="R10" s="561"/>
      <c r="S10" s="92">
        <f t="shared" si="2"/>
        <v>-6.26576139670223</v>
      </c>
      <c r="T10" s="92"/>
      <c r="U10" s="543">
        <f t="shared" si="3"/>
        <v>-32.01547660921562</v>
      </c>
      <c r="V10" s="561"/>
      <c r="W10" s="543">
        <f t="shared" si="4"/>
        <v>-54.109881760767365</v>
      </c>
      <c r="X10" s="627"/>
      <c r="Y10" s="4"/>
    </row>
    <row r="11" spans="1:25" ht="13.5" customHeight="1">
      <c r="A11" s="619" t="s">
        <v>132</v>
      </c>
      <c r="B11" s="430"/>
      <c r="C11" s="462">
        <v>20591</v>
      </c>
      <c r="D11" s="629"/>
      <c r="E11" s="411">
        <f>ROUND((C11/C$16)*100,1)</f>
        <v>2.3</v>
      </c>
      <c r="F11" s="623"/>
      <c r="G11" s="624">
        <v>12160</v>
      </c>
      <c r="H11" s="623"/>
      <c r="I11" s="411"/>
      <c r="J11" s="623"/>
      <c r="K11" s="624">
        <v>7976</v>
      </c>
      <c r="L11" s="462"/>
      <c r="M11" s="411">
        <f t="shared" si="0"/>
        <v>1.33</v>
      </c>
      <c r="N11" s="462"/>
      <c r="O11" s="468">
        <f>'t01'!J16</f>
        <v>8015</v>
      </c>
      <c r="P11" s="628" t="s">
        <v>108</v>
      </c>
      <c r="Q11" s="543">
        <f t="shared" si="1"/>
        <v>1.3660387263031055</v>
      </c>
      <c r="R11" s="561"/>
      <c r="S11" s="60" t="s">
        <v>153</v>
      </c>
      <c r="T11" s="630" t="s">
        <v>108</v>
      </c>
      <c r="U11" s="552" t="s">
        <v>153</v>
      </c>
      <c r="V11" s="628" t="s">
        <v>108</v>
      </c>
      <c r="W11" s="552" t="s">
        <v>153</v>
      </c>
      <c r="X11" s="628" t="s">
        <v>108</v>
      </c>
      <c r="Y11" s="4"/>
    </row>
    <row r="12" spans="1:25" ht="13.5" customHeight="1">
      <c r="A12" s="619" t="s">
        <v>35</v>
      </c>
      <c r="B12" s="430"/>
      <c r="C12" s="462">
        <v>6070</v>
      </c>
      <c r="D12" s="629"/>
      <c r="E12" s="411">
        <f>ROUND((C12/C$16)*100,1)</f>
        <v>0.7</v>
      </c>
      <c r="F12" s="623"/>
      <c r="G12" s="624">
        <v>5704</v>
      </c>
      <c r="H12" s="623"/>
      <c r="I12" s="411"/>
      <c r="J12" s="623"/>
      <c r="K12" s="624">
        <v>8923</v>
      </c>
      <c r="L12" s="462"/>
      <c r="M12" s="411">
        <f t="shared" si="0"/>
        <v>1.49</v>
      </c>
      <c r="N12" s="462"/>
      <c r="O12" s="468">
        <f>'t01'!J17</f>
        <v>8715</v>
      </c>
      <c r="P12" s="482"/>
      <c r="Q12" s="543">
        <f t="shared" si="1"/>
        <v>1.4853434185566519</v>
      </c>
      <c r="R12" s="561"/>
      <c r="S12" s="92">
        <f t="shared" si="2"/>
        <v>-2.3310545780567127</v>
      </c>
      <c r="T12" s="92"/>
      <c r="U12" s="543">
        <f t="shared" si="3"/>
        <v>52.787517531556794</v>
      </c>
      <c r="V12" s="561"/>
      <c r="W12" s="543">
        <f t="shared" si="4"/>
        <v>43.57495881383855</v>
      </c>
      <c r="X12" s="627"/>
      <c r="Y12" s="4"/>
    </row>
    <row r="13" spans="1:25" ht="13.5" customHeight="1">
      <c r="A13" s="619" t="s">
        <v>36</v>
      </c>
      <c r="B13" s="430"/>
      <c r="C13" s="462">
        <v>0</v>
      </c>
      <c r="D13" s="629"/>
      <c r="E13" s="411"/>
      <c r="F13" s="623"/>
      <c r="G13" s="624">
        <v>89</v>
      </c>
      <c r="H13" s="623"/>
      <c r="I13" s="411"/>
      <c r="J13" s="623"/>
      <c r="K13" s="624">
        <v>43</v>
      </c>
      <c r="L13" s="462"/>
      <c r="M13" s="411">
        <f t="shared" si="0"/>
        <v>0.01</v>
      </c>
      <c r="N13" s="462"/>
      <c r="O13" s="468">
        <f>'t01'!J18</f>
        <v>34</v>
      </c>
      <c r="P13" s="482"/>
      <c r="Q13" s="543" t="s">
        <v>109</v>
      </c>
      <c r="R13" s="561"/>
      <c r="S13" s="92" t="s">
        <v>109</v>
      </c>
      <c r="T13" s="92"/>
      <c r="U13" s="543" t="s">
        <v>109</v>
      </c>
      <c r="V13" s="561"/>
      <c r="W13" s="552" t="s">
        <v>107</v>
      </c>
      <c r="X13" s="627"/>
      <c r="Y13" s="4"/>
    </row>
    <row r="14" spans="1:25" ht="13.5" customHeight="1">
      <c r="A14" s="619" t="s">
        <v>38</v>
      </c>
      <c r="B14" s="430"/>
      <c r="C14" s="462">
        <v>483</v>
      </c>
      <c r="D14" s="623"/>
      <c r="E14" s="411">
        <f>ROUND((C14/C$16)*100,1)</f>
        <v>0.1</v>
      </c>
      <c r="F14" s="623"/>
      <c r="G14" s="624">
        <v>283</v>
      </c>
      <c r="H14" s="623"/>
      <c r="I14" s="411"/>
      <c r="J14" s="623"/>
      <c r="K14" s="624">
        <v>210</v>
      </c>
      <c r="L14" s="462"/>
      <c r="M14" s="411">
        <f t="shared" si="0"/>
        <v>0.04</v>
      </c>
      <c r="N14" s="37"/>
      <c r="O14" s="468">
        <f>'t01'!J19</f>
        <v>197</v>
      </c>
      <c r="P14" s="482"/>
      <c r="Q14" s="543" t="s">
        <v>109</v>
      </c>
      <c r="R14" s="561"/>
      <c r="S14" s="92" t="s">
        <v>109</v>
      </c>
      <c r="T14" s="92"/>
      <c r="U14" s="543" t="s">
        <v>109</v>
      </c>
      <c r="V14" s="561"/>
      <c r="W14" s="552" t="s">
        <v>37</v>
      </c>
      <c r="X14" s="556"/>
      <c r="Y14" s="4"/>
    </row>
    <row r="15" spans="1:25" ht="13.5" customHeight="1">
      <c r="A15" s="619" t="s">
        <v>39</v>
      </c>
      <c r="B15" s="430"/>
      <c r="C15" s="462">
        <v>8215</v>
      </c>
      <c r="D15" s="623"/>
      <c r="E15" s="411">
        <f>ROUND((C15/C$16)*100,1)</f>
        <v>0.9</v>
      </c>
      <c r="F15" s="623"/>
      <c r="G15" s="624">
        <v>5665</v>
      </c>
      <c r="H15" s="623"/>
      <c r="I15" s="411"/>
      <c r="J15" s="623"/>
      <c r="K15" s="624">
        <v>3856</v>
      </c>
      <c r="L15" s="462"/>
      <c r="M15" s="411">
        <f t="shared" si="0"/>
        <v>0.64</v>
      </c>
      <c r="N15" s="37"/>
      <c r="O15" s="468">
        <f>'t01'!J20</f>
        <v>3513</v>
      </c>
      <c r="P15" s="482"/>
      <c r="Q15" s="543">
        <f>(O15/$O$16)*100</f>
        <v>0.5987391198381546</v>
      </c>
      <c r="R15" s="561"/>
      <c r="S15" s="92">
        <f t="shared" si="2"/>
        <v>-8.895228215767636</v>
      </c>
      <c r="T15" s="92"/>
      <c r="U15" s="543">
        <f>((O15/G15)-1)*100</f>
        <v>-37.987643424536635</v>
      </c>
      <c r="V15" s="561"/>
      <c r="W15" s="543">
        <f>((O15/C15)-1)*100</f>
        <v>-57.23676202069385</v>
      </c>
      <c r="X15" s="556"/>
      <c r="Y15" s="4"/>
    </row>
    <row r="16" spans="1:25" s="415" customFormat="1" ht="14.25" customHeight="1">
      <c r="A16" s="631" t="s">
        <v>40</v>
      </c>
      <c r="B16" s="551"/>
      <c r="C16" s="632">
        <f>SUM(C6:C15)</f>
        <v>886061</v>
      </c>
      <c r="D16" s="633"/>
      <c r="E16" s="412">
        <f>SUM(E6:E15)</f>
        <v>99.9</v>
      </c>
      <c r="F16" s="633" t="s">
        <v>30</v>
      </c>
      <c r="G16" s="634">
        <v>668036</v>
      </c>
      <c r="H16" s="634"/>
      <c r="I16" s="634"/>
      <c r="J16" s="634"/>
      <c r="K16" s="634">
        <v>598541</v>
      </c>
      <c r="L16" s="550"/>
      <c r="M16" s="412">
        <f>SUM(M6:M15)</f>
        <v>100.00000000000001</v>
      </c>
      <c r="N16" s="550"/>
      <c r="O16" s="635">
        <f>SUM(O6:O15)</f>
        <v>586733</v>
      </c>
      <c r="P16" s="549"/>
      <c r="Q16" s="636">
        <f>SUM(Q6:Q15)</f>
        <v>99.96062945155634</v>
      </c>
      <c r="R16" s="637"/>
      <c r="S16" s="638">
        <f t="shared" si="2"/>
        <v>-1.9727971851552395</v>
      </c>
      <c r="T16" s="638" t="s">
        <v>30</v>
      </c>
      <c r="U16" s="636">
        <f>((O16/G16)-1)*100</f>
        <v>-12.170451891814215</v>
      </c>
      <c r="V16" s="637" t="s">
        <v>30</v>
      </c>
      <c r="W16" s="636">
        <f>((O16/C16)-1)*100</f>
        <v>-33.781872805596905</v>
      </c>
      <c r="X16" s="549" t="s">
        <v>30</v>
      </c>
      <c r="Y16" s="639"/>
    </row>
    <row r="17" spans="1:17" ht="11.25">
      <c r="A17" s="2" t="s">
        <v>41</v>
      </c>
      <c r="G17" s="2"/>
      <c r="Q17" s="4"/>
    </row>
    <row r="18" spans="1:25" ht="36.75" customHeight="1">
      <c r="A18" s="735" t="s">
        <v>413</v>
      </c>
      <c r="B18" s="735"/>
      <c r="C18" s="735"/>
      <c r="D18" s="735"/>
      <c r="E18" s="735"/>
      <c r="F18" s="735"/>
      <c r="G18" s="735"/>
      <c r="H18" s="735"/>
      <c r="I18" s="735"/>
      <c r="J18" s="735"/>
      <c r="K18" s="735"/>
      <c r="L18" s="735"/>
      <c r="M18" s="735"/>
      <c r="N18" s="735"/>
      <c r="O18" s="735"/>
      <c r="P18" s="735"/>
      <c r="Q18" s="735"/>
      <c r="R18" s="735"/>
      <c r="S18" s="735"/>
      <c r="T18" s="735"/>
      <c r="U18" s="735"/>
      <c r="V18" s="735"/>
      <c r="W18" s="735"/>
      <c r="X18" s="735"/>
      <c r="Y18" s="735"/>
    </row>
    <row r="19" spans="1:25" s="499" customFormat="1" ht="51" customHeight="1">
      <c r="A19" s="735" t="s">
        <v>519</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row>
    <row r="20" spans="1:7" ht="10.5" customHeight="1">
      <c r="A20" s="2" t="s">
        <v>410</v>
      </c>
      <c r="G20" s="2"/>
    </row>
    <row r="21" ht="11.25">
      <c r="G21" s="2"/>
    </row>
    <row r="22" ht="11.25">
      <c r="G22" s="2"/>
    </row>
    <row r="23" ht="11.25">
      <c r="G23" s="2"/>
    </row>
    <row r="24" ht="11.25">
      <c r="G24" s="2"/>
    </row>
    <row r="25" ht="11.25">
      <c r="G25" s="2"/>
    </row>
    <row r="26" ht="11.25">
      <c r="G26" s="2"/>
    </row>
    <row r="27" ht="11.25">
      <c r="G27" s="2"/>
    </row>
    <row r="28" ht="11.25">
      <c r="G28" s="2"/>
    </row>
    <row r="29" ht="11.25">
      <c r="G29" s="2"/>
    </row>
    <row r="30" ht="11.25">
      <c r="G30" s="2"/>
    </row>
  </sheetData>
  <sheetProtection/>
  <mergeCells count="23">
    <mergeCell ref="O3:R4"/>
    <mergeCell ref="S3:T4"/>
    <mergeCell ref="O5:P5"/>
    <mergeCell ref="K3:N4"/>
    <mergeCell ref="K5:L5"/>
    <mergeCell ref="U3:V4"/>
    <mergeCell ref="W3:X4"/>
    <mergeCell ref="S5:T5"/>
    <mergeCell ref="U5:V5"/>
    <mergeCell ref="W5:X5"/>
    <mergeCell ref="A1:W1"/>
    <mergeCell ref="A2:T2"/>
    <mergeCell ref="A3:B5"/>
    <mergeCell ref="C3:F4"/>
    <mergeCell ref="G3:J4"/>
    <mergeCell ref="M5:N5"/>
    <mergeCell ref="Q5:R5"/>
    <mergeCell ref="A19:Y19"/>
    <mergeCell ref="A18:Y18"/>
    <mergeCell ref="C5:D5"/>
    <mergeCell ref="E5:F5"/>
    <mergeCell ref="G5:H5"/>
    <mergeCell ref="I5:J5"/>
  </mergeCells>
  <printOptions/>
  <pageMargins left="0.787401575" right="0.787401575" top="0.984251969" bottom="0.984251969" header="0.4921259845" footer="0.4921259845"/>
  <pageSetup horizontalDpi="600" verticalDpi="600" orientation="portrait" paperSize="9" r:id="rId1"/>
  <ignoredErrors>
    <ignoredError sqref="P8:Y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D50"/>
  <sheetViews>
    <sheetView zoomScalePageLayoutView="0" workbookViewId="0" topLeftCell="A1">
      <selection activeCell="A1" sqref="A1:X1"/>
    </sheetView>
  </sheetViews>
  <sheetFormatPr defaultColWidth="12" defaultRowHeight="12.75"/>
  <cols>
    <col min="1" max="1" width="3.5" style="2" customWidth="1"/>
    <col min="2" max="2" width="44.16015625" style="2" customWidth="1"/>
    <col min="3" max="3" width="10.33203125" style="2" bestFit="1" customWidth="1"/>
    <col min="4" max="4" width="1.83203125" style="2" customWidth="1"/>
    <col min="5" max="5" width="10" style="2" bestFit="1" customWidth="1"/>
    <col min="6" max="6" width="1.83203125" style="2" customWidth="1"/>
    <col min="7" max="7" width="10" style="2" bestFit="1" customWidth="1"/>
    <col min="8" max="8" width="1.66796875" style="2" customWidth="1"/>
    <col min="9" max="9" width="12.5" style="2" bestFit="1" customWidth="1"/>
    <col min="10" max="10" width="1.66796875" style="2" customWidth="1"/>
    <col min="11" max="11" width="12.5" style="2" bestFit="1" customWidth="1"/>
    <col min="12" max="12" width="1.83203125" style="2" customWidth="1"/>
    <col min="13" max="13" width="12.5" style="2" bestFit="1" customWidth="1"/>
    <col min="14" max="14" width="1.83203125" style="2" customWidth="1"/>
    <col min="15" max="15" width="12.5" style="2" bestFit="1" customWidth="1"/>
    <col min="16" max="16" width="1.83203125" style="2" customWidth="1"/>
    <col min="17" max="17" width="12.5" style="2" bestFit="1" customWidth="1"/>
    <col min="18" max="18" width="1.83203125" style="2" customWidth="1"/>
    <col min="19" max="19" width="12.16015625" style="2" bestFit="1" customWidth="1"/>
    <col min="20" max="20" width="1.83203125" style="2" customWidth="1"/>
    <col min="21" max="21" width="12.5" style="2" bestFit="1" customWidth="1"/>
    <col min="22" max="22" width="1.83203125" style="2" customWidth="1"/>
    <col min="23" max="23" width="12.5" style="2" bestFit="1" customWidth="1"/>
    <col min="24" max="24" width="2" style="2" customWidth="1"/>
    <col min="25" max="25" width="9.5" style="2" customWidth="1"/>
    <col min="26" max="26" width="2.16015625" style="2" customWidth="1"/>
    <col min="27" max="27" width="11.83203125" style="2" customWidth="1"/>
    <col min="28" max="28" width="2" style="2" customWidth="1"/>
    <col min="29" max="29" width="12.5" style="2" bestFit="1" customWidth="1"/>
    <col min="30" max="30" width="2" style="2" customWidth="1"/>
    <col min="31" max="16384" width="12" style="2" customWidth="1"/>
  </cols>
  <sheetData>
    <row r="1" spans="1:24" s="415" customFormat="1" ht="15" customHeight="1">
      <c r="A1" s="763" t="s">
        <v>520</v>
      </c>
      <c r="B1" s="763"/>
      <c r="C1" s="763"/>
      <c r="D1" s="763"/>
      <c r="E1" s="763"/>
      <c r="F1" s="763"/>
      <c r="G1" s="763"/>
      <c r="H1" s="763"/>
      <c r="I1" s="763"/>
      <c r="J1" s="763"/>
      <c r="K1" s="763"/>
      <c r="L1" s="763"/>
      <c r="M1" s="763"/>
      <c r="N1" s="763"/>
      <c r="O1" s="763"/>
      <c r="P1" s="763"/>
      <c r="Q1" s="763"/>
      <c r="R1" s="763"/>
      <c r="S1" s="763"/>
      <c r="T1" s="763"/>
      <c r="U1" s="763"/>
      <c r="V1" s="763"/>
      <c r="W1" s="763"/>
      <c r="X1" s="763"/>
    </row>
    <row r="2" spans="1:24" s="415" customFormat="1" ht="9.75" customHeight="1">
      <c r="A2" s="529"/>
      <c r="B2" s="529"/>
      <c r="C2" s="529"/>
      <c r="D2" s="529"/>
      <c r="E2" s="529"/>
      <c r="F2" s="529"/>
      <c r="G2" s="529"/>
      <c r="H2" s="529"/>
      <c r="I2" s="529"/>
      <c r="J2" s="529"/>
      <c r="K2" s="529"/>
      <c r="L2" s="529"/>
      <c r="M2" s="529"/>
      <c r="N2" s="529"/>
      <c r="O2" s="529"/>
      <c r="P2" s="529"/>
      <c r="Q2" s="529"/>
      <c r="R2" s="529"/>
      <c r="S2" s="529"/>
      <c r="T2" s="529"/>
      <c r="U2" s="529"/>
      <c r="V2" s="529"/>
      <c r="W2" s="529"/>
      <c r="X2" s="529"/>
    </row>
    <row r="3" spans="1:30" ht="15" customHeight="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D3" s="522" t="s">
        <v>103</v>
      </c>
    </row>
    <row r="4" spans="1:30" s="94" customFormat="1" ht="17.25" customHeight="1">
      <c r="A4" s="531"/>
      <c r="B4" s="532"/>
      <c r="C4" s="767">
        <v>1990</v>
      </c>
      <c r="D4" s="768"/>
      <c r="E4" s="764">
        <v>1995</v>
      </c>
      <c r="F4" s="765"/>
      <c r="G4" s="767">
        <v>1996</v>
      </c>
      <c r="H4" s="768"/>
      <c r="I4" s="764">
        <v>1997</v>
      </c>
      <c r="J4" s="766"/>
      <c r="K4" s="760">
        <v>1998</v>
      </c>
      <c r="L4" s="762"/>
      <c r="M4" s="764">
        <v>1999</v>
      </c>
      <c r="N4" s="765"/>
      <c r="O4" s="760">
        <v>2000</v>
      </c>
      <c r="P4" s="761"/>
      <c r="Q4" s="764">
        <v>2001</v>
      </c>
      <c r="R4" s="765"/>
      <c r="S4" s="760">
        <v>2002</v>
      </c>
      <c r="T4" s="762"/>
      <c r="U4" s="769">
        <v>2003</v>
      </c>
      <c r="V4" s="770"/>
      <c r="W4" s="760">
        <v>2004</v>
      </c>
      <c r="X4" s="762"/>
      <c r="Y4" s="769">
        <v>2005</v>
      </c>
      <c r="Z4" s="770"/>
      <c r="AA4" s="760">
        <v>2006</v>
      </c>
      <c r="AB4" s="762"/>
      <c r="AC4" s="769">
        <v>2007</v>
      </c>
      <c r="AD4" s="762"/>
    </row>
    <row r="5" spans="1:30" s="95" customFormat="1" ht="17.25" customHeight="1">
      <c r="A5" s="710" t="s">
        <v>414</v>
      </c>
      <c r="B5" s="711"/>
      <c r="C5" s="533"/>
      <c r="D5" s="534"/>
      <c r="E5" s="407"/>
      <c r="F5" s="407"/>
      <c r="G5" s="533"/>
      <c r="H5" s="534"/>
      <c r="I5" s="407"/>
      <c r="J5" s="407"/>
      <c r="K5" s="533"/>
      <c r="L5" s="534"/>
      <c r="M5" s="407"/>
      <c r="N5" s="407"/>
      <c r="O5" s="533"/>
      <c r="P5" s="534"/>
      <c r="Q5" s="407"/>
      <c r="R5" s="407"/>
      <c r="S5" s="533"/>
      <c r="T5" s="534"/>
      <c r="U5" s="407"/>
      <c r="V5" s="407"/>
      <c r="W5" s="420"/>
      <c r="X5" s="535"/>
      <c r="AA5" s="420"/>
      <c r="AB5" s="535"/>
      <c r="AD5" s="535"/>
    </row>
    <row r="6" spans="1:30" ht="12" customHeight="1">
      <c r="A6" s="422" t="s">
        <v>0</v>
      </c>
      <c r="B6" s="37"/>
      <c r="C6" s="536">
        <v>1205.1</v>
      </c>
      <c r="D6" s="482"/>
      <c r="E6" s="93">
        <v>1072.2</v>
      </c>
      <c r="F6" s="462"/>
      <c r="G6" s="536">
        <v>1080.4</v>
      </c>
      <c r="H6" s="430"/>
      <c r="I6" s="93">
        <v>1035.4</v>
      </c>
      <c r="J6" s="37"/>
      <c r="K6" s="536">
        <v>1021.3</v>
      </c>
      <c r="L6" s="430"/>
      <c r="M6" s="93">
        <v>1046.1</v>
      </c>
      <c r="N6" s="37"/>
      <c r="O6" s="536">
        <v>1063.9</v>
      </c>
      <c r="P6" s="430"/>
      <c r="Q6" s="93">
        <v>1070.3</v>
      </c>
      <c r="R6" s="37"/>
      <c r="S6" s="536">
        <v>1122.019</v>
      </c>
      <c r="T6" s="430"/>
      <c r="U6" s="93">
        <v>1070.210834</v>
      </c>
      <c r="V6" s="37"/>
      <c r="W6" s="536">
        <v>1071.431137</v>
      </c>
      <c r="X6" s="430"/>
      <c r="Y6" s="93">
        <v>1102.93680774</v>
      </c>
      <c r="Z6" s="37"/>
      <c r="AA6" s="536">
        <v>1123.17644183</v>
      </c>
      <c r="AB6" s="430"/>
      <c r="AC6" s="93">
        <f>'t01'!L7</f>
        <v>1162.2106813999999</v>
      </c>
      <c r="AD6" s="430"/>
    </row>
    <row r="7" spans="1:30" ht="12" customHeight="1">
      <c r="A7" s="422"/>
      <c r="B7" s="432" t="s">
        <v>2</v>
      </c>
      <c r="C7" s="537">
        <v>1061.5</v>
      </c>
      <c r="D7" s="538"/>
      <c r="E7" s="408">
        <v>902.8</v>
      </c>
      <c r="F7" s="408"/>
      <c r="G7" s="539">
        <v>901.6</v>
      </c>
      <c r="H7" s="538"/>
      <c r="I7" s="540">
        <v>858.7</v>
      </c>
      <c r="J7" s="408"/>
      <c r="K7" s="539">
        <v>844</v>
      </c>
      <c r="L7" s="538"/>
      <c r="M7" s="540">
        <v>864.4</v>
      </c>
      <c r="N7" s="541"/>
      <c r="O7" s="539">
        <v>880.5</v>
      </c>
      <c r="P7" s="542"/>
      <c r="Q7" s="540">
        <v>883.9</v>
      </c>
      <c r="R7" s="541"/>
      <c r="S7" s="539">
        <v>931.933</v>
      </c>
      <c r="T7" s="542"/>
      <c r="U7" s="540">
        <v>879.454693</v>
      </c>
      <c r="V7" s="541"/>
      <c r="W7" s="539">
        <v>880.135777</v>
      </c>
      <c r="X7" s="538"/>
      <c r="Y7" s="540">
        <v>910.84001945</v>
      </c>
      <c r="Z7" s="408"/>
      <c r="AA7" s="539">
        <v>930.7935311</v>
      </c>
      <c r="AB7" s="538"/>
      <c r="AC7" s="540">
        <f>'t01'!L8</f>
        <v>965.8027776399999</v>
      </c>
      <c r="AD7" s="538"/>
    </row>
    <row r="8" spans="1:30" ht="12" customHeight="1">
      <c r="A8" s="422"/>
      <c r="B8" s="432" t="s">
        <v>42</v>
      </c>
      <c r="C8" s="537">
        <v>143.6</v>
      </c>
      <c r="D8" s="538"/>
      <c r="E8" s="408">
        <v>169.4</v>
      </c>
      <c r="F8" s="408"/>
      <c r="G8" s="539">
        <v>178.8</v>
      </c>
      <c r="H8" s="538"/>
      <c r="I8" s="540">
        <v>176.7</v>
      </c>
      <c r="J8" s="408"/>
      <c r="K8" s="539">
        <v>177.3</v>
      </c>
      <c r="L8" s="538"/>
      <c r="M8" s="540">
        <v>181.7</v>
      </c>
      <c r="N8" s="541"/>
      <c r="O8" s="539">
        <v>183.4</v>
      </c>
      <c r="P8" s="542"/>
      <c r="Q8" s="540">
        <v>186.4</v>
      </c>
      <c r="R8" s="541"/>
      <c r="S8" s="539">
        <v>190.086</v>
      </c>
      <c r="T8" s="542"/>
      <c r="U8" s="540">
        <v>190.756141</v>
      </c>
      <c r="V8" s="541"/>
      <c r="W8" s="539">
        <v>191.29536</v>
      </c>
      <c r="X8" s="538"/>
      <c r="Y8" s="540">
        <v>192.09678828999998</v>
      </c>
      <c r="Z8" s="408"/>
      <c r="AA8" s="539">
        <v>192.38291073</v>
      </c>
      <c r="AB8" s="538"/>
      <c r="AC8" s="540">
        <f>'t01'!L9</f>
        <v>196.40790376</v>
      </c>
      <c r="AD8" s="538"/>
    </row>
    <row r="9" spans="1:30" ht="4.5" customHeight="1">
      <c r="A9" s="422"/>
      <c r="B9" s="432"/>
      <c r="C9" s="422"/>
      <c r="D9" s="430"/>
      <c r="E9" s="37"/>
      <c r="F9" s="37"/>
      <c r="G9" s="536"/>
      <c r="H9" s="430"/>
      <c r="I9" s="93"/>
      <c r="J9" s="37"/>
      <c r="K9" s="536"/>
      <c r="L9" s="430"/>
      <c r="M9" s="93"/>
      <c r="N9" s="462"/>
      <c r="O9" s="536"/>
      <c r="P9" s="482"/>
      <c r="Q9" s="93"/>
      <c r="R9" s="462"/>
      <c r="S9" s="536"/>
      <c r="T9" s="482"/>
      <c r="U9" s="93"/>
      <c r="V9" s="462"/>
      <c r="W9" s="536"/>
      <c r="X9" s="430"/>
      <c r="Y9" s="93"/>
      <c r="Z9" s="37"/>
      <c r="AA9" s="536"/>
      <c r="AB9" s="430"/>
      <c r="AC9" s="93"/>
      <c r="AD9" s="430"/>
    </row>
    <row r="10" spans="1:30" ht="12" customHeight="1">
      <c r="A10" s="422" t="s">
        <v>4</v>
      </c>
      <c r="B10" s="37"/>
      <c r="C10" s="543">
        <v>952</v>
      </c>
      <c r="D10" s="430"/>
      <c r="E10" s="92">
        <v>671.6</v>
      </c>
      <c r="F10" s="37"/>
      <c r="G10" s="536">
        <v>635.7</v>
      </c>
      <c r="H10" s="430"/>
      <c r="I10" s="93">
        <v>543.3</v>
      </c>
      <c r="J10" s="37"/>
      <c r="K10" s="536">
        <v>453.7</v>
      </c>
      <c r="L10" s="430"/>
      <c r="M10" s="93">
        <v>365.7</v>
      </c>
      <c r="N10" s="37"/>
      <c r="O10" s="536">
        <v>262.2</v>
      </c>
      <c r="P10" s="430"/>
      <c r="Q10" s="93">
        <v>211.8</v>
      </c>
      <c r="R10" s="37"/>
      <c r="S10" s="536">
        <v>190.204</v>
      </c>
      <c r="T10" s="430"/>
      <c r="U10" s="93">
        <v>119.155263</v>
      </c>
      <c r="V10" s="37"/>
      <c r="W10" s="536">
        <v>97.311352</v>
      </c>
      <c r="X10" s="430"/>
      <c r="Y10" s="93">
        <v>89.12821535</v>
      </c>
      <c r="Z10" s="37"/>
      <c r="AA10" s="536">
        <v>77.74460722</v>
      </c>
      <c r="AB10" s="430"/>
      <c r="AC10" s="93">
        <f>'t01'!L10</f>
        <v>64.04510293899997</v>
      </c>
      <c r="AD10" s="430"/>
    </row>
    <row r="11" spans="1:30" ht="12" customHeight="1">
      <c r="A11" s="422"/>
      <c r="B11" s="432" t="s">
        <v>2</v>
      </c>
      <c r="C11" s="537">
        <v>912.1</v>
      </c>
      <c r="D11" s="538"/>
      <c r="E11" s="408">
        <v>627.8</v>
      </c>
      <c r="F11" s="408"/>
      <c r="G11" s="539">
        <v>590.1</v>
      </c>
      <c r="H11" s="538"/>
      <c r="I11" s="540">
        <v>500.2</v>
      </c>
      <c r="J11" s="408"/>
      <c r="K11" s="539">
        <v>409.5</v>
      </c>
      <c r="L11" s="538"/>
      <c r="M11" s="540">
        <v>322.6</v>
      </c>
      <c r="N11" s="541"/>
      <c r="O11" s="539">
        <v>219.8</v>
      </c>
      <c r="P11" s="542"/>
      <c r="Q11" s="540">
        <v>173.7</v>
      </c>
      <c r="R11" s="541"/>
      <c r="S11" s="539">
        <v>153.453</v>
      </c>
      <c r="T11" s="542"/>
      <c r="U11" s="540">
        <v>85.484582</v>
      </c>
      <c r="V11" s="541"/>
      <c r="W11" s="539">
        <v>65.155676</v>
      </c>
      <c r="X11" s="538"/>
      <c r="Y11" s="540">
        <v>57.97694687</v>
      </c>
      <c r="Z11" s="408"/>
      <c r="AA11" s="539">
        <v>47.7415401</v>
      </c>
      <c r="AB11" s="538"/>
      <c r="AC11" s="540">
        <f>'t01'!L11</f>
        <v>35.73937173899998</v>
      </c>
      <c r="AD11" s="538"/>
    </row>
    <row r="12" spans="1:30" ht="12" customHeight="1">
      <c r="A12" s="422"/>
      <c r="B12" s="432" t="s">
        <v>42</v>
      </c>
      <c r="C12" s="537">
        <v>39.9</v>
      </c>
      <c r="D12" s="538"/>
      <c r="E12" s="408">
        <v>43.8</v>
      </c>
      <c r="F12" s="408"/>
      <c r="G12" s="539">
        <v>45.6</v>
      </c>
      <c r="H12" s="538"/>
      <c r="I12" s="540">
        <v>43.1</v>
      </c>
      <c r="J12" s="408"/>
      <c r="K12" s="539">
        <v>44.2</v>
      </c>
      <c r="L12" s="538"/>
      <c r="M12" s="540">
        <v>43.1</v>
      </c>
      <c r="N12" s="541"/>
      <c r="O12" s="539">
        <v>42.4</v>
      </c>
      <c r="P12" s="542"/>
      <c r="Q12" s="540">
        <v>38.1</v>
      </c>
      <c r="R12" s="541"/>
      <c r="S12" s="539">
        <v>36.751</v>
      </c>
      <c r="T12" s="542"/>
      <c r="U12" s="540">
        <v>33.670681</v>
      </c>
      <c r="V12" s="541"/>
      <c r="W12" s="539">
        <v>32.155676</v>
      </c>
      <c r="X12" s="538"/>
      <c r="Y12" s="540">
        <v>31.15126848</v>
      </c>
      <c r="Z12" s="408"/>
      <c r="AA12" s="539">
        <v>30.00306712</v>
      </c>
      <c r="AB12" s="538"/>
      <c r="AC12" s="540">
        <f>'t01'!L12</f>
        <v>28.3057312</v>
      </c>
      <c r="AD12" s="538"/>
    </row>
    <row r="13" spans="1:30" ht="4.5" customHeight="1">
      <c r="A13" s="422"/>
      <c r="B13" s="432"/>
      <c r="C13" s="422"/>
      <c r="D13" s="430"/>
      <c r="E13" s="37"/>
      <c r="F13" s="37"/>
      <c r="G13" s="536"/>
      <c r="H13" s="430"/>
      <c r="I13" s="93"/>
      <c r="J13" s="37"/>
      <c r="K13" s="536"/>
      <c r="L13" s="430"/>
      <c r="M13" s="93"/>
      <c r="N13" s="462"/>
      <c r="O13" s="536"/>
      <c r="P13" s="482"/>
      <c r="Q13" s="93"/>
      <c r="R13" s="462"/>
      <c r="S13" s="536"/>
      <c r="T13" s="482"/>
      <c r="U13" s="93"/>
      <c r="V13" s="462"/>
      <c r="W13" s="536"/>
      <c r="X13" s="430"/>
      <c r="Y13" s="93"/>
      <c r="Z13" s="37"/>
      <c r="AA13" s="536"/>
      <c r="AB13" s="430"/>
      <c r="AC13" s="93"/>
      <c r="AD13" s="430"/>
    </row>
    <row r="14" spans="1:30" ht="12" customHeight="1">
      <c r="A14" s="422" t="s">
        <v>5</v>
      </c>
      <c r="B14" s="37"/>
      <c r="C14" s="422">
        <v>243.6</v>
      </c>
      <c r="D14" s="430"/>
      <c r="E14" s="37">
        <v>237.5</v>
      </c>
      <c r="F14" s="37"/>
      <c r="G14" s="536">
        <v>238.6</v>
      </c>
      <c r="H14" s="430"/>
      <c r="I14" s="93">
        <v>232.2</v>
      </c>
      <c r="J14" s="37"/>
      <c r="K14" s="536">
        <v>225.9</v>
      </c>
      <c r="L14" s="430"/>
      <c r="M14" s="93">
        <v>236.8</v>
      </c>
      <c r="N14" s="462"/>
      <c r="O14" s="536">
        <v>231.6</v>
      </c>
      <c r="P14" s="482"/>
      <c r="Q14" s="93">
        <v>237</v>
      </c>
      <c r="R14" s="37"/>
      <c r="S14" s="536">
        <v>254.525</v>
      </c>
      <c r="T14" s="482"/>
      <c r="U14" s="93">
        <v>251.266265</v>
      </c>
      <c r="V14" s="462"/>
      <c r="W14" s="536">
        <v>255.893574</v>
      </c>
      <c r="X14" s="430"/>
      <c r="Y14" s="93">
        <v>259.62936746</v>
      </c>
      <c r="Z14" s="37"/>
      <c r="AA14" s="536">
        <v>266.24303758</v>
      </c>
      <c r="AB14" s="430"/>
      <c r="AC14" s="93">
        <f>'t01'!L13</f>
        <v>282.40586195</v>
      </c>
      <c r="AD14" s="430"/>
    </row>
    <row r="15" spans="1:30" ht="12" customHeight="1">
      <c r="A15" s="422" t="s">
        <v>6</v>
      </c>
      <c r="B15" s="37"/>
      <c r="C15" s="422">
        <v>117.7</v>
      </c>
      <c r="D15" s="430"/>
      <c r="E15" s="37">
        <v>97</v>
      </c>
      <c r="F15" s="37"/>
      <c r="G15" s="536">
        <v>100</v>
      </c>
      <c r="H15" s="430"/>
      <c r="I15" s="93">
        <v>94.5</v>
      </c>
      <c r="J15" s="37"/>
      <c r="K15" s="536">
        <v>90.1</v>
      </c>
      <c r="L15" s="430"/>
      <c r="M15" s="93">
        <v>86.4</v>
      </c>
      <c r="N15" s="462"/>
      <c r="O15" s="536">
        <v>80.6</v>
      </c>
      <c r="P15" s="482"/>
      <c r="Q15" s="93">
        <v>80</v>
      </c>
      <c r="R15" s="37"/>
      <c r="S15" s="536">
        <v>80.8</v>
      </c>
      <c r="T15" s="482"/>
      <c r="U15" s="93">
        <v>74.037969</v>
      </c>
      <c r="V15" s="462"/>
      <c r="W15" s="536">
        <v>71.045023</v>
      </c>
      <c r="X15" s="430"/>
      <c r="Y15" s="93">
        <v>68.63846542</v>
      </c>
      <c r="Z15" s="37"/>
      <c r="AA15" s="536">
        <v>67.163355</v>
      </c>
      <c r="AB15" s="430"/>
      <c r="AC15" s="93">
        <f>'t01'!L14</f>
        <v>65.868587756</v>
      </c>
      <c r="AD15" s="430"/>
    </row>
    <row r="16" spans="1:30" ht="12" customHeight="1">
      <c r="A16" s="422" t="s">
        <v>7</v>
      </c>
      <c r="B16" s="37"/>
      <c r="C16" s="422">
        <v>97.1</v>
      </c>
      <c r="D16" s="430"/>
      <c r="E16" s="37">
        <v>71.7</v>
      </c>
      <c r="F16" s="37"/>
      <c r="G16" s="536">
        <v>68.4</v>
      </c>
      <c r="H16" s="430"/>
      <c r="I16" s="93">
        <v>62.4</v>
      </c>
      <c r="J16" s="37"/>
      <c r="K16" s="536">
        <v>57.3</v>
      </c>
      <c r="L16" s="430"/>
      <c r="M16" s="93">
        <v>53.8</v>
      </c>
      <c r="N16" s="462"/>
      <c r="O16" s="536">
        <v>45</v>
      </c>
      <c r="P16" s="482"/>
      <c r="Q16" s="93">
        <v>43</v>
      </c>
      <c r="R16" s="37"/>
      <c r="S16" s="536">
        <v>43.67</v>
      </c>
      <c r="T16" s="482"/>
      <c r="U16" s="93">
        <v>35.498005</v>
      </c>
      <c r="V16" s="462"/>
      <c r="W16" s="536">
        <v>33.083863</v>
      </c>
      <c r="X16" s="430"/>
      <c r="Y16" s="93">
        <v>31.22420542</v>
      </c>
      <c r="Z16" s="37"/>
      <c r="AA16" s="536">
        <v>29.15618294</v>
      </c>
      <c r="AB16" s="430"/>
      <c r="AC16" s="93">
        <f>'t01'!L15</f>
        <v>28.306827038</v>
      </c>
      <c r="AD16" s="430"/>
    </row>
    <row r="17" spans="1:30" ht="12" customHeight="1">
      <c r="A17" s="422" t="s">
        <v>8</v>
      </c>
      <c r="B17" s="37"/>
      <c r="C17" s="422">
        <v>77.9</v>
      </c>
      <c r="D17" s="430"/>
      <c r="E17" s="37">
        <v>59.5</v>
      </c>
      <c r="F17" s="37"/>
      <c r="G17" s="536">
        <v>57</v>
      </c>
      <c r="H17" s="430"/>
      <c r="I17" s="93">
        <v>52.3</v>
      </c>
      <c r="J17" s="37"/>
      <c r="K17" s="536">
        <v>44.7</v>
      </c>
      <c r="L17" s="430"/>
      <c r="M17" s="93">
        <v>37.4</v>
      </c>
      <c r="N17" s="462"/>
      <c r="O17" s="536">
        <v>37.7</v>
      </c>
      <c r="P17" s="482"/>
      <c r="Q17" s="93">
        <v>34.9</v>
      </c>
      <c r="R17" s="37"/>
      <c r="S17" s="536">
        <v>34.479</v>
      </c>
      <c r="T17" s="482"/>
      <c r="U17" s="93">
        <v>26.946107</v>
      </c>
      <c r="V17" s="462"/>
      <c r="W17" s="536">
        <v>23.6857176</v>
      </c>
      <c r="X17" s="430"/>
      <c r="Y17" s="93">
        <v>21.18127614</v>
      </c>
      <c r="Z17" s="37"/>
      <c r="AA17" s="536">
        <v>20.170305962999997</v>
      </c>
      <c r="AB17" s="430"/>
      <c r="AC17" s="93">
        <f>'t01'!L16</f>
        <v>17.427592609999998</v>
      </c>
      <c r="AD17" s="430"/>
    </row>
    <row r="18" spans="1:30" ht="12" customHeight="1">
      <c r="A18" s="422" t="s">
        <v>9</v>
      </c>
      <c r="B18" s="37"/>
      <c r="C18" s="422">
        <v>12.5</v>
      </c>
      <c r="D18" s="430"/>
      <c r="E18" s="37">
        <v>13.9</v>
      </c>
      <c r="F18" s="37"/>
      <c r="G18" s="536">
        <v>14.3</v>
      </c>
      <c r="H18" s="430"/>
      <c r="I18" s="93">
        <v>14.3</v>
      </c>
      <c r="J18" s="37"/>
      <c r="K18" s="536">
        <v>13</v>
      </c>
      <c r="L18" s="430"/>
      <c r="M18" s="93">
        <v>14.8</v>
      </c>
      <c r="N18" s="462"/>
      <c r="O18" s="536">
        <v>14.9</v>
      </c>
      <c r="P18" s="482"/>
      <c r="Q18" s="93">
        <v>14.7</v>
      </c>
      <c r="R18" s="37"/>
      <c r="S18" s="536">
        <v>14.467</v>
      </c>
      <c r="T18" s="482"/>
      <c r="U18" s="93">
        <v>15.104708</v>
      </c>
      <c r="V18" s="462"/>
      <c r="W18" s="536">
        <v>24.450046</v>
      </c>
      <c r="X18" s="430"/>
      <c r="Y18" s="93">
        <v>27.62214259</v>
      </c>
      <c r="Z18" s="37"/>
      <c r="AA18" s="536">
        <v>27.657234879999997</v>
      </c>
      <c r="AB18" s="430"/>
      <c r="AC18" s="93">
        <f>'t01'!L17</f>
        <v>27.14778609</v>
      </c>
      <c r="AD18" s="430"/>
    </row>
    <row r="19" spans="1:30" ht="12" customHeight="1">
      <c r="A19" s="422" t="s">
        <v>43</v>
      </c>
      <c r="B19" s="37"/>
      <c r="C19" s="544"/>
      <c r="D19" s="430"/>
      <c r="E19" s="409" t="s">
        <v>47</v>
      </c>
      <c r="F19" s="37"/>
      <c r="G19" s="544" t="s">
        <v>47</v>
      </c>
      <c r="H19" s="430"/>
      <c r="I19" s="409" t="s">
        <v>47</v>
      </c>
      <c r="J19" s="37"/>
      <c r="K19" s="544" t="s">
        <v>47</v>
      </c>
      <c r="L19" s="430"/>
      <c r="M19" s="409" t="s">
        <v>47</v>
      </c>
      <c r="N19" s="462"/>
      <c r="O19" s="545">
        <v>0.2</v>
      </c>
      <c r="P19" s="482"/>
      <c r="Q19" s="516">
        <v>0.2</v>
      </c>
      <c r="R19" s="37"/>
      <c r="S19" s="545">
        <v>0.174</v>
      </c>
      <c r="T19" s="482"/>
      <c r="U19" s="516">
        <v>0.145148</v>
      </c>
      <c r="V19" s="462"/>
      <c r="W19" s="536">
        <v>0.118435</v>
      </c>
      <c r="X19" s="430"/>
      <c r="Y19" s="93">
        <v>0.10137849</v>
      </c>
      <c r="Z19" s="37"/>
      <c r="AA19" s="536">
        <v>0.08589105</v>
      </c>
      <c r="AB19" s="430"/>
      <c r="AC19" s="93">
        <f>'t01'!L18</f>
        <v>0.07350765</v>
      </c>
      <c r="AD19" s="430"/>
    </row>
    <row r="20" spans="1:30" ht="12" customHeight="1">
      <c r="A20" s="422" t="s">
        <v>10</v>
      </c>
      <c r="B20" s="37"/>
      <c r="C20" s="422">
        <v>1.7</v>
      </c>
      <c r="D20" s="430"/>
      <c r="E20" s="37">
        <v>1.1</v>
      </c>
      <c r="F20" s="37"/>
      <c r="G20" s="536">
        <v>1.1</v>
      </c>
      <c r="H20" s="430"/>
      <c r="I20" s="93">
        <v>0.9</v>
      </c>
      <c r="J20" s="37"/>
      <c r="K20" s="536">
        <v>0.8</v>
      </c>
      <c r="L20" s="430"/>
      <c r="M20" s="93">
        <v>0.8</v>
      </c>
      <c r="N20" s="37"/>
      <c r="O20" s="536">
        <v>0.9</v>
      </c>
      <c r="P20" s="430"/>
      <c r="Q20" s="93">
        <v>0.8</v>
      </c>
      <c r="R20" s="37"/>
      <c r="S20" s="536">
        <v>0.813</v>
      </c>
      <c r="T20" s="430"/>
      <c r="U20" s="93">
        <v>0.745823</v>
      </c>
      <c r="V20" s="37"/>
      <c r="W20" s="536">
        <v>0.632786</v>
      </c>
      <c r="X20" s="430"/>
      <c r="Y20" s="93">
        <v>0.61634429</v>
      </c>
      <c r="Z20" s="37"/>
      <c r="AA20" s="536">
        <v>0.6422615899999999</v>
      </c>
      <c r="AB20" s="430"/>
      <c r="AC20" s="93">
        <f>'t01'!L19</f>
        <v>0.646362239</v>
      </c>
      <c r="AD20" s="430"/>
    </row>
    <row r="21" spans="1:30" ht="12" customHeight="1">
      <c r="A21" s="422" t="s">
        <v>44</v>
      </c>
      <c r="B21" s="37"/>
      <c r="C21" s="422">
        <v>9.3</v>
      </c>
      <c r="D21" s="430"/>
      <c r="E21" s="37">
        <v>9.9</v>
      </c>
      <c r="F21" s="37"/>
      <c r="G21" s="536">
        <v>9.9</v>
      </c>
      <c r="H21" s="430"/>
      <c r="I21" s="93">
        <v>10.1</v>
      </c>
      <c r="J21" s="37"/>
      <c r="K21" s="536">
        <v>8.7</v>
      </c>
      <c r="L21" s="430"/>
      <c r="M21" s="93">
        <v>8.5</v>
      </c>
      <c r="N21" s="37"/>
      <c r="O21" s="536">
        <v>9.2</v>
      </c>
      <c r="P21" s="430"/>
      <c r="Q21" s="93">
        <v>8.7</v>
      </c>
      <c r="R21" s="37"/>
      <c r="S21" s="536">
        <v>8.625</v>
      </c>
      <c r="T21" s="430"/>
      <c r="U21" s="93">
        <v>8.079603</v>
      </c>
      <c r="V21" s="37"/>
      <c r="W21" s="536">
        <v>7.480263090000001</v>
      </c>
      <c r="X21" s="430"/>
      <c r="Y21" s="93">
        <v>6.9486102999999995</v>
      </c>
      <c r="Z21" s="37"/>
      <c r="AA21" s="536">
        <v>6.67024285</v>
      </c>
      <c r="AB21" s="430"/>
      <c r="AC21" s="93">
        <f>'t01'!L20</f>
        <v>6.172938792999999</v>
      </c>
      <c r="AD21" s="430"/>
    </row>
    <row r="22" spans="1:30" s="415" customFormat="1" ht="12" customHeight="1">
      <c r="A22" s="546" t="s">
        <v>45</v>
      </c>
      <c r="B22" s="547"/>
      <c r="C22" s="548">
        <v>2716.9</v>
      </c>
      <c r="D22" s="549"/>
      <c r="E22" s="410">
        <v>2234.4</v>
      </c>
      <c r="F22" s="550" t="s">
        <v>30</v>
      </c>
      <c r="G22" s="548">
        <v>2205.4</v>
      </c>
      <c r="H22" s="549" t="s">
        <v>30</v>
      </c>
      <c r="I22" s="410">
        <v>2045.4</v>
      </c>
      <c r="J22" s="550" t="s">
        <v>30</v>
      </c>
      <c r="K22" s="548">
        <v>1915.5</v>
      </c>
      <c r="L22" s="549" t="s">
        <v>30</v>
      </c>
      <c r="M22" s="410">
        <v>1850.3</v>
      </c>
      <c r="N22" s="550" t="s">
        <v>30</v>
      </c>
      <c r="O22" s="548">
        <v>1746.2</v>
      </c>
      <c r="P22" s="549" t="s">
        <v>30</v>
      </c>
      <c r="Q22" s="410">
        <v>1701.5</v>
      </c>
      <c r="R22" s="550" t="s">
        <v>30</v>
      </c>
      <c r="S22" s="548">
        <v>1749.7760000000003</v>
      </c>
      <c r="T22" s="549" t="s">
        <v>30</v>
      </c>
      <c r="U22" s="410">
        <v>1601.189725</v>
      </c>
      <c r="V22" s="550" t="s">
        <v>30</v>
      </c>
      <c r="W22" s="548">
        <v>1585.13219669</v>
      </c>
      <c r="X22" s="551"/>
      <c r="Y22" s="410">
        <f>SUM(Y14:Y21)+Y6+Y10</f>
        <v>1608.0268132</v>
      </c>
      <c r="Z22" s="547"/>
      <c r="AA22" s="548">
        <f>SUM(AA14:AA21)+AA6+AA10</f>
        <v>1618.7095609029998</v>
      </c>
      <c r="AB22" s="551"/>
      <c r="AC22" s="410">
        <f>SUM(AC14:AC21)+AC6+AC10</f>
        <v>1654.3052484649997</v>
      </c>
      <c r="AD22" s="551"/>
    </row>
    <row r="23" spans="1:30" s="95" customFormat="1" ht="17.25" customHeight="1">
      <c r="A23" s="710" t="s">
        <v>46</v>
      </c>
      <c r="B23" s="711"/>
      <c r="C23" s="533"/>
      <c r="D23" s="534"/>
      <c r="E23" s="407"/>
      <c r="F23" s="407"/>
      <c r="G23" s="533"/>
      <c r="H23" s="534"/>
      <c r="J23" s="407"/>
      <c r="K23" s="533"/>
      <c r="L23" s="534"/>
      <c r="M23" s="407"/>
      <c r="N23" s="407"/>
      <c r="O23" s="533"/>
      <c r="P23" s="534"/>
      <c r="Q23" s="407"/>
      <c r="R23" s="407"/>
      <c r="S23" s="533"/>
      <c r="T23" s="534"/>
      <c r="U23" s="407"/>
      <c r="V23" s="407"/>
      <c r="W23" s="420"/>
      <c r="X23" s="535"/>
      <c r="AA23" s="543"/>
      <c r="AB23" s="535"/>
      <c r="AC23" s="92"/>
      <c r="AD23" s="535"/>
    </row>
    <row r="24" spans="1:30" ht="12" customHeight="1">
      <c r="A24" s="422" t="s">
        <v>0</v>
      </c>
      <c r="B24" s="37"/>
      <c r="C24" s="536">
        <v>194.3</v>
      </c>
      <c r="D24" s="482"/>
      <c r="E24" s="93">
        <v>189.4</v>
      </c>
      <c r="F24" s="462"/>
      <c r="G24" s="536">
        <v>199.9</v>
      </c>
      <c r="H24" s="482"/>
      <c r="I24" s="93">
        <v>201.3</v>
      </c>
      <c r="J24" s="462"/>
      <c r="K24" s="536">
        <v>206</v>
      </c>
      <c r="L24" s="482"/>
      <c r="M24" s="93">
        <v>215.3</v>
      </c>
      <c r="N24" s="462"/>
      <c r="O24" s="536">
        <v>214.5</v>
      </c>
      <c r="P24" s="482"/>
      <c r="Q24" s="93">
        <v>219.7</v>
      </c>
      <c r="R24" s="462"/>
      <c r="S24" s="536">
        <v>223.055</v>
      </c>
      <c r="T24" s="482"/>
      <c r="U24" s="93">
        <v>219.2</v>
      </c>
      <c r="V24" s="462"/>
      <c r="W24" s="543">
        <v>232.7</v>
      </c>
      <c r="X24" s="430"/>
      <c r="Y24" s="92">
        <v>238.7509504</v>
      </c>
      <c r="Z24" s="37"/>
      <c r="AA24" s="543">
        <v>244.9</v>
      </c>
      <c r="AB24" s="430"/>
      <c r="AC24" s="92">
        <f>'t01'!O8</f>
        <v>245.68830946</v>
      </c>
      <c r="AD24" s="430"/>
    </row>
    <row r="25" spans="1:30" ht="12" customHeight="1">
      <c r="A25" s="422"/>
      <c r="B25" s="432" t="s">
        <v>2</v>
      </c>
      <c r="C25" s="536">
        <v>188</v>
      </c>
      <c r="D25" s="430"/>
      <c r="E25" s="93">
        <v>183.1</v>
      </c>
      <c r="F25" s="37"/>
      <c r="G25" s="536">
        <v>193.3</v>
      </c>
      <c r="H25" s="430"/>
      <c r="I25" s="93">
        <v>195</v>
      </c>
      <c r="J25" s="37"/>
      <c r="K25" s="536">
        <v>200.2</v>
      </c>
      <c r="L25" s="430"/>
      <c r="M25" s="93">
        <v>209.5</v>
      </c>
      <c r="N25" s="462"/>
      <c r="O25" s="536" t="s">
        <v>110</v>
      </c>
      <c r="P25" s="482"/>
      <c r="Q25" s="93" t="s">
        <v>111</v>
      </c>
      <c r="R25" s="462"/>
      <c r="S25" s="536" t="s">
        <v>111</v>
      </c>
      <c r="T25" s="482"/>
      <c r="U25" s="93" t="s">
        <v>111</v>
      </c>
      <c r="V25" s="37"/>
      <c r="W25" s="552" t="s">
        <v>110</v>
      </c>
      <c r="X25" s="430"/>
      <c r="Y25" s="60" t="s">
        <v>110</v>
      </c>
      <c r="Z25" s="37"/>
      <c r="AA25" s="552" t="s">
        <v>110</v>
      </c>
      <c r="AB25" s="430"/>
      <c r="AC25" s="60" t="s">
        <v>110</v>
      </c>
      <c r="AD25" s="430"/>
    </row>
    <row r="26" spans="1:30" ht="12" customHeight="1">
      <c r="A26" s="422"/>
      <c r="B26" s="432" t="s">
        <v>42</v>
      </c>
      <c r="C26" s="536">
        <v>6.3</v>
      </c>
      <c r="D26" s="430"/>
      <c r="E26" s="93">
        <v>6.3</v>
      </c>
      <c r="F26" s="37"/>
      <c r="G26" s="536">
        <v>6.6</v>
      </c>
      <c r="H26" s="430"/>
      <c r="I26" s="93">
        <v>6.3</v>
      </c>
      <c r="J26" s="37"/>
      <c r="K26" s="536">
        <v>5.8</v>
      </c>
      <c r="L26" s="430"/>
      <c r="M26" s="93">
        <v>5.8</v>
      </c>
      <c r="N26" s="462"/>
      <c r="O26" s="536" t="s">
        <v>110</v>
      </c>
      <c r="P26" s="482"/>
      <c r="Q26" s="93" t="s">
        <v>111</v>
      </c>
      <c r="R26" s="462"/>
      <c r="S26" s="536" t="s">
        <v>111</v>
      </c>
      <c r="T26" s="482"/>
      <c r="U26" s="93" t="s">
        <v>111</v>
      </c>
      <c r="V26" s="462"/>
      <c r="W26" s="552" t="s">
        <v>47</v>
      </c>
      <c r="X26" s="430"/>
      <c r="Y26" s="60" t="s">
        <v>47</v>
      </c>
      <c r="Z26" s="37"/>
      <c r="AA26" s="552" t="s">
        <v>47</v>
      </c>
      <c r="AB26" s="430"/>
      <c r="AC26" s="60" t="s">
        <v>47</v>
      </c>
      <c r="AD26" s="430"/>
    </row>
    <row r="27" spans="1:30" ht="4.5" customHeight="1">
      <c r="A27" s="422"/>
      <c r="B27" s="432"/>
      <c r="C27" s="536"/>
      <c r="D27" s="430"/>
      <c r="E27" s="93"/>
      <c r="F27" s="37"/>
      <c r="G27" s="536"/>
      <c r="H27" s="430"/>
      <c r="I27" s="93"/>
      <c r="J27" s="37"/>
      <c r="K27" s="536"/>
      <c r="L27" s="430"/>
      <c r="M27" s="93"/>
      <c r="N27" s="462"/>
      <c r="O27" s="536"/>
      <c r="P27" s="482"/>
      <c r="Q27" s="93"/>
      <c r="R27" s="462"/>
      <c r="S27" s="536"/>
      <c r="T27" s="482"/>
      <c r="U27" s="93"/>
      <c r="V27" s="462"/>
      <c r="W27" s="543"/>
      <c r="X27" s="430"/>
      <c r="Y27" s="92"/>
      <c r="Z27" s="37"/>
      <c r="AA27" s="543"/>
      <c r="AB27" s="430"/>
      <c r="AC27" s="92"/>
      <c r="AD27" s="430"/>
    </row>
    <row r="28" spans="1:30" ht="12" customHeight="1">
      <c r="A28" s="422" t="s">
        <v>4</v>
      </c>
      <c r="B28" s="37"/>
      <c r="C28" s="536">
        <v>28.2</v>
      </c>
      <c r="D28" s="515"/>
      <c r="E28" s="93">
        <v>21.2</v>
      </c>
      <c r="F28" s="93"/>
      <c r="G28" s="536">
        <v>20.1</v>
      </c>
      <c r="H28" s="515"/>
      <c r="I28" s="93">
        <v>18.3</v>
      </c>
      <c r="J28" s="93"/>
      <c r="K28" s="536">
        <v>17.1</v>
      </c>
      <c r="L28" s="515"/>
      <c r="M28" s="93">
        <v>15.5</v>
      </c>
      <c r="N28" s="93"/>
      <c r="O28" s="536">
        <v>14.3</v>
      </c>
      <c r="P28" s="515"/>
      <c r="Q28" s="93">
        <v>14</v>
      </c>
      <c r="R28" s="93"/>
      <c r="S28" s="536">
        <v>15</v>
      </c>
      <c r="T28" s="515"/>
      <c r="U28" s="93">
        <v>14.7</v>
      </c>
      <c r="V28" s="93"/>
      <c r="W28" s="536">
        <v>13.519</v>
      </c>
      <c r="X28" s="430"/>
      <c r="Y28" s="93">
        <v>12.342</v>
      </c>
      <c r="Z28" s="37"/>
      <c r="AA28" s="536">
        <v>13.538</v>
      </c>
      <c r="AB28" s="430"/>
      <c r="AC28" s="93">
        <f>'t01'!O10</f>
        <v>11.036</v>
      </c>
      <c r="AD28" s="430"/>
    </row>
    <row r="29" spans="1:30" ht="12" customHeight="1">
      <c r="A29" s="422"/>
      <c r="B29" s="432" t="s">
        <v>2</v>
      </c>
      <c r="C29" s="536">
        <v>28.2</v>
      </c>
      <c r="D29" s="430"/>
      <c r="E29" s="93">
        <v>20.3</v>
      </c>
      <c r="F29" s="37"/>
      <c r="G29" s="536">
        <v>19.2</v>
      </c>
      <c r="H29" s="430"/>
      <c r="I29" s="93">
        <v>17.5</v>
      </c>
      <c r="J29" s="37"/>
      <c r="K29" s="536">
        <v>16.2</v>
      </c>
      <c r="L29" s="430"/>
      <c r="M29" s="93">
        <v>14.8</v>
      </c>
      <c r="N29" s="462"/>
      <c r="O29" s="536" t="s">
        <v>110</v>
      </c>
      <c r="P29" s="482"/>
      <c r="Q29" s="93" t="s">
        <v>111</v>
      </c>
      <c r="R29" s="462"/>
      <c r="S29" s="536" t="s">
        <v>111</v>
      </c>
      <c r="T29" s="482"/>
      <c r="U29" s="93" t="s">
        <v>111</v>
      </c>
      <c r="V29" s="37"/>
      <c r="W29" s="552" t="s">
        <v>47</v>
      </c>
      <c r="X29" s="430"/>
      <c r="Y29" s="60" t="s">
        <v>110</v>
      </c>
      <c r="Z29" s="37"/>
      <c r="AA29" s="552" t="s">
        <v>110</v>
      </c>
      <c r="AB29" s="430"/>
      <c r="AC29" s="60" t="s">
        <v>47</v>
      </c>
      <c r="AD29" s="430"/>
    </row>
    <row r="30" spans="1:30" ht="12" customHeight="1">
      <c r="A30" s="422"/>
      <c r="B30" s="432" t="s">
        <v>42</v>
      </c>
      <c r="C30" s="545" t="s">
        <v>48</v>
      </c>
      <c r="D30" s="430"/>
      <c r="E30" s="93">
        <v>0.9</v>
      </c>
      <c r="F30" s="37"/>
      <c r="G30" s="536">
        <v>0.9</v>
      </c>
      <c r="H30" s="430"/>
      <c r="I30" s="93">
        <v>0.8</v>
      </c>
      <c r="J30" s="37"/>
      <c r="K30" s="536">
        <v>0.9</v>
      </c>
      <c r="L30" s="430"/>
      <c r="M30" s="93">
        <v>0.8</v>
      </c>
      <c r="N30" s="462"/>
      <c r="O30" s="536" t="s">
        <v>110</v>
      </c>
      <c r="P30" s="482"/>
      <c r="Q30" s="93" t="s">
        <v>111</v>
      </c>
      <c r="R30" s="462"/>
      <c r="S30" s="536" t="s">
        <v>111</v>
      </c>
      <c r="T30" s="482"/>
      <c r="U30" s="93" t="s">
        <v>111</v>
      </c>
      <c r="V30" s="462"/>
      <c r="W30" s="552" t="s">
        <v>47</v>
      </c>
      <c r="X30" s="430"/>
      <c r="Y30" s="60" t="s">
        <v>47</v>
      </c>
      <c r="Z30" s="37"/>
      <c r="AA30" s="552" t="s">
        <v>47</v>
      </c>
      <c r="AB30" s="430"/>
      <c r="AC30" s="60" t="s">
        <v>47</v>
      </c>
      <c r="AD30" s="430"/>
    </row>
    <row r="31" spans="1:30" ht="12" customHeight="1">
      <c r="A31" s="422" t="s">
        <v>6</v>
      </c>
      <c r="B31" s="37"/>
      <c r="C31" s="536">
        <v>20.6</v>
      </c>
      <c r="D31" s="430"/>
      <c r="E31" s="93">
        <v>16.9</v>
      </c>
      <c r="F31" s="37"/>
      <c r="G31" s="536">
        <v>16.3</v>
      </c>
      <c r="H31" s="430"/>
      <c r="I31" s="93">
        <v>15.7</v>
      </c>
      <c r="J31" s="37"/>
      <c r="K31" s="536">
        <v>15.2</v>
      </c>
      <c r="L31" s="430"/>
      <c r="M31" s="93">
        <v>16</v>
      </c>
      <c r="N31" s="462"/>
      <c r="O31" s="536">
        <v>17.2</v>
      </c>
      <c r="P31" s="482"/>
      <c r="Q31" s="93">
        <v>17.5</v>
      </c>
      <c r="R31" s="462"/>
      <c r="S31" s="536">
        <v>16.9</v>
      </c>
      <c r="T31" s="482"/>
      <c r="U31" s="93">
        <v>16.6</v>
      </c>
      <c r="V31" s="462"/>
      <c r="W31" s="543">
        <v>16.519</v>
      </c>
      <c r="X31" s="430"/>
      <c r="Y31" s="92">
        <v>17.213</v>
      </c>
      <c r="Z31" s="37"/>
      <c r="AA31" s="543">
        <v>17.414</v>
      </c>
      <c r="AB31" s="430"/>
      <c r="AC31" s="92">
        <f>'t01'!O14</f>
        <v>16.888</v>
      </c>
      <c r="AD31" s="430"/>
    </row>
    <row r="32" spans="1:30" ht="12" customHeight="1">
      <c r="A32" s="422" t="s">
        <v>7</v>
      </c>
      <c r="B32" s="37"/>
      <c r="C32" s="536">
        <v>0.8</v>
      </c>
      <c r="D32" s="430"/>
      <c r="E32" s="93">
        <v>0.8</v>
      </c>
      <c r="F32" s="37"/>
      <c r="G32" s="536">
        <v>0.8</v>
      </c>
      <c r="H32" s="430"/>
      <c r="I32" s="93">
        <v>0.8</v>
      </c>
      <c r="J32" s="37"/>
      <c r="K32" s="536">
        <v>0.8</v>
      </c>
      <c r="L32" s="430"/>
      <c r="M32" s="93">
        <v>0.8</v>
      </c>
      <c r="N32" s="462"/>
      <c r="O32" s="536">
        <v>0.9</v>
      </c>
      <c r="P32" s="482"/>
      <c r="Q32" s="93">
        <v>1</v>
      </c>
      <c r="R32" s="462"/>
      <c r="S32" s="536">
        <v>1.01</v>
      </c>
      <c r="T32" s="482"/>
      <c r="U32" s="93">
        <v>0.98</v>
      </c>
      <c r="V32" s="462"/>
      <c r="W32" s="543">
        <v>0.9486</v>
      </c>
      <c r="X32" s="430"/>
      <c r="Y32" s="92">
        <v>1.079</v>
      </c>
      <c r="Z32" s="37"/>
      <c r="AA32" s="543">
        <v>1.178</v>
      </c>
      <c r="AB32" s="430"/>
      <c r="AC32" s="92">
        <f>'t01'!O15</f>
        <v>1.3936</v>
      </c>
      <c r="AD32" s="430"/>
    </row>
    <row r="33" spans="1:30" ht="12" customHeight="1">
      <c r="A33" s="422" t="s">
        <v>8</v>
      </c>
      <c r="B33" s="37"/>
      <c r="C33" s="536">
        <v>4.3</v>
      </c>
      <c r="D33" s="430"/>
      <c r="E33" s="93">
        <v>2.9</v>
      </c>
      <c r="F33" s="37"/>
      <c r="G33" s="536">
        <v>2.9</v>
      </c>
      <c r="H33" s="430"/>
      <c r="I33" s="93">
        <v>2.9</v>
      </c>
      <c r="J33" s="37"/>
      <c r="K33" s="536">
        <v>3</v>
      </c>
      <c r="L33" s="430"/>
      <c r="M33" s="93">
        <v>3.2</v>
      </c>
      <c r="N33" s="462"/>
      <c r="O33" s="536">
        <v>3.2</v>
      </c>
      <c r="P33" s="482"/>
      <c r="Q33" s="93">
        <v>3.3</v>
      </c>
      <c r="R33" s="462"/>
      <c r="S33" s="536">
        <v>3.5</v>
      </c>
      <c r="T33" s="482"/>
      <c r="U33" s="93">
        <v>3.63</v>
      </c>
      <c r="V33" s="462"/>
      <c r="W33" s="543">
        <v>3.45</v>
      </c>
      <c r="X33" s="430"/>
      <c r="Y33" s="92">
        <v>3.443</v>
      </c>
      <c r="Z33" s="37"/>
      <c r="AA33" s="543">
        <v>3.61</v>
      </c>
      <c r="AB33" s="430"/>
      <c r="AC33" s="92">
        <f>'t01'!O16</f>
        <v>3.5172</v>
      </c>
      <c r="AD33" s="430"/>
    </row>
    <row r="34" spans="1:30" ht="12" customHeight="1">
      <c r="A34" s="422" t="s">
        <v>9</v>
      </c>
      <c r="B34" s="37"/>
      <c r="C34" s="536"/>
      <c r="D34" s="430"/>
      <c r="E34" s="93"/>
      <c r="F34" s="37"/>
      <c r="G34" s="536"/>
      <c r="H34" s="430"/>
      <c r="I34" s="93"/>
      <c r="J34" s="37"/>
      <c r="K34" s="536"/>
      <c r="L34" s="430"/>
      <c r="M34" s="93"/>
      <c r="N34" s="462"/>
      <c r="O34" s="536"/>
      <c r="P34" s="482"/>
      <c r="Q34" s="93"/>
      <c r="R34" s="462"/>
      <c r="S34" s="536"/>
      <c r="T34" s="482"/>
      <c r="U34" s="93"/>
      <c r="V34" s="462"/>
      <c r="W34" s="543">
        <v>0</v>
      </c>
      <c r="X34" s="430"/>
      <c r="Y34" s="92">
        <v>0.0508</v>
      </c>
      <c r="Z34" s="37"/>
      <c r="AA34" s="543">
        <v>0.523</v>
      </c>
      <c r="AB34" s="430"/>
      <c r="AC34" s="92">
        <f>'t01'!O17</f>
        <v>0.048</v>
      </c>
      <c r="AD34" s="430"/>
    </row>
    <row r="35" spans="1:30" ht="12" customHeight="1">
      <c r="A35" s="422" t="s">
        <v>10</v>
      </c>
      <c r="B35" s="37"/>
      <c r="C35" s="536"/>
      <c r="D35" s="430"/>
      <c r="E35" s="93"/>
      <c r="F35" s="37"/>
      <c r="G35" s="536"/>
      <c r="H35" s="430"/>
      <c r="I35" s="93"/>
      <c r="J35" s="37"/>
      <c r="K35" s="536"/>
      <c r="L35" s="430"/>
      <c r="M35" s="93"/>
      <c r="N35" s="462"/>
      <c r="O35" s="536"/>
      <c r="P35" s="482"/>
      <c r="Q35" s="93"/>
      <c r="R35" s="462"/>
      <c r="S35" s="536"/>
      <c r="T35" s="482"/>
      <c r="U35" s="93"/>
      <c r="V35" s="462"/>
      <c r="W35" s="543">
        <v>0.1</v>
      </c>
      <c r="X35" s="430"/>
      <c r="Y35" s="92">
        <v>0.087</v>
      </c>
      <c r="Z35" s="37"/>
      <c r="AA35" s="543">
        <v>0.0897</v>
      </c>
      <c r="AB35" s="430"/>
      <c r="AC35" s="92">
        <f>'t01'!O19</f>
        <v>0.0798</v>
      </c>
      <c r="AD35" s="430"/>
    </row>
    <row r="36" spans="1:30" ht="12" customHeight="1">
      <c r="A36" s="422" t="s">
        <v>49</v>
      </c>
      <c r="B36" s="37"/>
      <c r="C36" s="536">
        <v>1.7</v>
      </c>
      <c r="D36" s="430"/>
      <c r="E36" s="93">
        <v>2.6</v>
      </c>
      <c r="F36" s="37"/>
      <c r="G36" s="536">
        <v>2.7</v>
      </c>
      <c r="H36" s="430"/>
      <c r="I36" s="93">
        <v>2.7</v>
      </c>
      <c r="J36" s="37"/>
      <c r="K36" s="536">
        <v>2.7</v>
      </c>
      <c r="L36" s="430"/>
      <c r="M36" s="93">
        <v>2.7</v>
      </c>
      <c r="N36" s="37"/>
      <c r="O36" s="536">
        <v>2.7</v>
      </c>
      <c r="P36" s="430"/>
      <c r="Q36" s="93">
        <v>2.7</v>
      </c>
      <c r="R36" s="37"/>
      <c r="S36" s="536">
        <v>2.2169999999999996</v>
      </c>
      <c r="T36" s="430"/>
      <c r="U36" s="93">
        <v>2.0705999999999998</v>
      </c>
      <c r="V36" s="37"/>
      <c r="W36" s="543">
        <v>2.0721806999999997</v>
      </c>
      <c r="X36" s="430"/>
      <c r="Y36" s="92">
        <v>2.1412</v>
      </c>
      <c r="Z36" s="37"/>
      <c r="AA36" s="543">
        <v>2.1381</v>
      </c>
      <c r="AB36" s="430"/>
      <c r="AC36" s="92">
        <f>'t01'!O20</f>
        <v>1.8795</v>
      </c>
      <c r="AD36" s="430"/>
    </row>
    <row r="37" spans="1:30" s="415" customFormat="1" ht="12" customHeight="1">
      <c r="A37" s="546" t="s">
        <v>50</v>
      </c>
      <c r="B37" s="547"/>
      <c r="C37" s="548">
        <v>249.9</v>
      </c>
      <c r="D37" s="553"/>
      <c r="E37" s="410">
        <v>233.8</v>
      </c>
      <c r="F37" s="410"/>
      <c r="G37" s="548">
        <v>242.7</v>
      </c>
      <c r="H37" s="553"/>
      <c r="I37" s="410">
        <v>241.7</v>
      </c>
      <c r="J37" s="410"/>
      <c r="K37" s="548">
        <v>244.8</v>
      </c>
      <c r="L37" s="553"/>
      <c r="M37" s="410">
        <v>253.6</v>
      </c>
      <c r="N37" s="410"/>
      <c r="O37" s="548">
        <v>252.8</v>
      </c>
      <c r="P37" s="553"/>
      <c r="Q37" s="410">
        <v>258.3</v>
      </c>
      <c r="R37" s="410"/>
      <c r="S37" s="548">
        <v>261.797</v>
      </c>
      <c r="T37" s="553"/>
      <c r="U37" s="410">
        <v>257.3025999999999</v>
      </c>
      <c r="V37" s="410"/>
      <c r="W37" s="548">
        <v>269.32974169999994</v>
      </c>
      <c r="X37" s="551"/>
      <c r="Y37" s="410">
        <f>SUM(Y24:Y36)</f>
        <v>275.1069504</v>
      </c>
      <c r="Z37" s="547"/>
      <c r="AA37" s="548">
        <f>SUM(AA24:AA36)</f>
        <v>283.3908</v>
      </c>
      <c r="AB37" s="551"/>
      <c r="AC37" s="410">
        <f>SUM(AC24:AC36)</f>
        <v>280.53040945999993</v>
      </c>
      <c r="AD37" s="551"/>
    </row>
    <row r="38" spans="1:30" s="415" customFormat="1" ht="18" customHeight="1">
      <c r="A38" s="554" t="s">
        <v>51</v>
      </c>
      <c r="B38" s="555"/>
      <c r="C38" s="442">
        <v>2966.8</v>
      </c>
      <c r="D38" s="556"/>
      <c r="E38" s="557">
        <v>2468.2</v>
      </c>
      <c r="F38" s="558"/>
      <c r="G38" s="442">
        <v>2448.1</v>
      </c>
      <c r="H38" s="556"/>
      <c r="I38" s="557">
        <v>2287.1</v>
      </c>
      <c r="J38" s="557"/>
      <c r="K38" s="442">
        <v>2160.3</v>
      </c>
      <c r="L38" s="559"/>
      <c r="M38" s="557">
        <v>2103.9</v>
      </c>
      <c r="N38" s="557"/>
      <c r="O38" s="442">
        <v>1999</v>
      </c>
      <c r="P38" s="559"/>
      <c r="Q38" s="557">
        <v>1959.8</v>
      </c>
      <c r="R38" s="557"/>
      <c r="S38" s="442">
        <v>2011.5730000000003</v>
      </c>
      <c r="T38" s="559"/>
      <c r="U38" s="557">
        <v>1858.492325</v>
      </c>
      <c r="V38" s="557"/>
      <c r="W38" s="442">
        <v>1854.46193839</v>
      </c>
      <c r="X38" s="559"/>
      <c r="Y38" s="557">
        <v>1883.3585207</v>
      </c>
      <c r="Z38" s="557"/>
      <c r="AA38" s="442">
        <f>AA22+AA37</f>
        <v>1902.100360903</v>
      </c>
      <c r="AB38" s="559"/>
      <c r="AC38" s="557">
        <f>AC22+AC37</f>
        <v>1934.8356579249996</v>
      </c>
      <c r="AD38" s="559"/>
    </row>
    <row r="39" spans="1:30" s="415" customFormat="1" ht="11.25">
      <c r="A39" s="771" t="s">
        <v>97</v>
      </c>
      <c r="B39" s="772"/>
      <c r="C39" s="560" t="s">
        <v>52</v>
      </c>
      <c r="D39" s="561"/>
      <c r="E39" s="92">
        <v>-5.266095220562139</v>
      </c>
      <c r="F39" s="92"/>
      <c r="G39" s="543">
        <v>-2.6296525356165223</v>
      </c>
      <c r="H39" s="561">
        <v>0</v>
      </c>
      <c r="I39" s="92">
        <v>-7.563396390762367</v>
      </c>
      <c r="J39" s="92">
        <v>0</v>
      </c>
      <c r="K39" s="543">
        <v>-6.103049286724948</v>
      </c>
      <c r="L39" s="561">
        <v>0</v>
      </c>
      <c r="M39" s="92">
        <v>-3.095272146419681</v>
      </c>
      <c r="N39" s="92">
        <v>0</v>
      </c>
      <c r="O39" s="543">
        <v>-6.474934684752953</v>
      </c>
      <c r="P39" s="561">
        <v>0</v>
      </c>
      <c r="Q39" s="92">
        <v>-3.47363652896846</v>
      </c>
      <c r="R39" s="92">
        <v>0</v>
      </c>
      <c r="S39" s="543">
        <v>0.8905155231528461</v>
      </c>
      <c r="T39" s="561">
        <v>0</v>
      </c>
      <c r="U39" s="92">
        <v>-9.328882242670256</v>
      </c>
      <c r="V39" s="92">
        <v>0</v>
      </c>
      <c r="W39" s="543">
        <v>-1.860135388346884</v>
      </c>
      <c r="X39" s="561"/>
      <c r="Y39" s="92">
        <v>-0.17703812499147986</v>
      </c>
      <c r="Z39" s="92"/>
      <c r="AA39" s="543">
        <v>-0.6927375915680045</v>
      </c>
      <c r="AB39" s="561"/>
      <c r="AC39" s="92">
        <v>0.2582253852655647</v>
      </c>
      <c r="AD39" s="561"/>
    </row>
    <row r="40" spans="1:30" s="415" customFormat="1" ht="11.25">
      <c r="A40" s="773" t="s">
        <v>98</v>
      </c>
      <c r="B40" s="774"/>
      <c r="C40" s="562" t="s">
        <v>52</v>
      </c>
      <c r="D40" s="563"/>
      <c r="E40" s="564">
        <v>-26.055193492131774</v>
      </c>
      <c r="F40" s="564"/>
      <c r="G40" s="565">
        <v>-26.908349480508665</v>
      </c>
      <c r="H40" s="563">
        <v>0</v>
      </c>
      <c r="I40" s="564">
        <v>-32.43656073784851</v>
      </c>
      <c r="J40" s="564">
        <v>0</v>
      </c>
      <c r="K40" s="565">
        <v>-36.55999073582409</v>
      </c>
      <c r="L40" s="563">
        <v>0</v>
      </c>
      <c r="M40" s="564">
        <v>-38.523631672264194</v>
      </c>
      <c r="N40" s="564">
        <v>0</v>
      </c>
      <c r="O40" s="565">
        <v>-42.50418636804324</v>
      </c>
      <c r="P40" s="563">
        <v>0</v>
      </c>
      <c r="Q40" s="564">
        <v>-44.50138195299051</v>
      </c>
      <c r="R40" s="564">
        <v>0</v>
      </c>
      <c r="S40" s="565">
        <v>-44.007158144146594</v>
      </c>
      <c r="T40" s="563">
        <v>0</v>
      </c>
      <c r="U40" s="564">
        <v>-49.23066442520374</v>
      </c>
      <c r="V40" s="564">
        <v>0</v>
      </c>
      <c r="W40" s="565">
        <v>-50.17504280265911</v>
      </c>
      <c r="X40" s="563"/>
      <c r="Y40" s="564">
        <v>-50.263251972659084</v>
      </c>
      <c r="Z40" s="564"/>
      <c r="AA40" s="565">
        <v>-50.60779712306793</v>
      </c>
      <c r="AB40" s="563"/>
      <c r="AC40" s="564">
        <v>-50.48025391689783</v>
      </c>
      <c r="AD40" s="563"/>
    </row>
    <row r="41" spans="1:27" ht="11.25">
      <c r="A41" s="2" t="s">
        <v>100</v>
      </c>
      <c r="E41" s="557"/>
      <c r="U41" s="37"/>
      <c r="V41" s="37"/>
      <c r="W41" s="37"/>
      <c r="X41" s="37"/>
      <c r="Y41" s="37"/>
      <c r="Z41" s="37"/>
      <c r="AA41" s="37"/>
    </row>
    <row r="42" spans="1:27" s="499" customFormat="1" ht="11.25">
      <c r="A42" s="673" t="s">
        <v>99</v>
      </c>
      <c r="B42" s="673"/>
      <c r="C42" s="673"/>
      <c r="D42" s="673"/>
      <c r="E42" s="673"/>
      <c r="F42" s="673"/>
      <c r="G42" s="673"/>
      <c r="H42" s="673"/>
      <c r="I42" s="673"/>
      <c r="J42" s="673"/>
      <c r="K42" s="673"/>
      <c r="L42" s="673"/>
      <c r="M42" s="673"/>
      <c r="N42" s="673"/>
      <c r="O42" s="673"/>
      <c r="P42" s="673"/>
      <c r="U42" s="566"/>
      <c r="V42" s="566"/>
      <c r="W42" s="557"/>
      <c r="X42" s="557"/>
      <c r="Y42" s="557"/>
      <c r="Z42" s="96"/>
      <c r="AA42" s="96"/>
    </row>
    <row r="43" spans="1:27" ht="11.25" customHeight="1">
      <c r="A43" s="2" t="s">
        <v>415</v>
      </c>
      <c r="U43" s="37"/>
      <c r="V43" s="37"/>
      <c r="W43" s="37"/>
      <c r="X43" s="36"/>
      <c r="Y43" s="37"/>
      <c r="Z43" s="37"/>
      <c r="AA43" s="37"/>
    </row>
    <row r="44" spans="21:27" ht="11.25">
      <c r="U44" s="37"/>
      <c r="V44" s="37"/>
      <c r="W44" s="557"/>
      <c r="X44" s="557"/>
      <c r="Y44" s="37"/>
      <c r="Z44" s="37"/>
      <c r="AA44" s="37"/>
    </row>
    <row r="45" spans="21:27" ht="11.25">
      <c r="U45" s="37"/>
      <c r="V45" s="37"/>
      <c r="W45" s="92"/>
      <c r="X45" s="92"/>
      <c r="Y45" s="37"/>
      <c r="Z45" s="37"/>
      <c r="AA45" s="37"/>
    </row>
    <row r="46" spans="21:27" ht="11.25">
      <c r="U46" s="37"/>
      <c r="V46" s="37"/>
      <c r="W46" s="92"/>
      <c r="X46" s="92"/>
      <c r="Y46" s="37"/>
      <c r="Z46" s="37"/>
      <c r="AA46" s="37"/>
    </row>
    <row r="47" spans="21:27" ht="11.25">
      <c r="U47" s="37"/>
      <c r="V47" s="37"/>
      <c r="W47" s="37"/>
      <c r="X47" s="37"/>
      <c r="Y47" s="37"/>
      <c r="Z47" s="37"/>
      <c r="AA47" s="37"/>
    </row>
    <row r="48" spans="21:27" ht="11.25">
      <c r="U48" s="37"/>
      <c r="V48" s="37"/>
      <c r="W48" s="37"/>
      <c r="X48" s="37"/>
      <c r="Y48" s="37"/>
      <c r="Z48" s="37"/>
      <c r="AA48" s="37"/>
    </row>
    <row r="49" spans="21:27" ht="11.25">
      <c r="U49" s="37"/>
      <c r="V49" s="37"/>
      <c r="W49" s="37"/>
      <c r="X49" s="37"/>
      <c r="Y49" s="37"/>
      <c r="Z49" s="37"/>
      <c r="AA49" s="37"/>
    </row>
    <row r="50" spans="21:27" ht="11.25">
      <c r="U50" s="37"/>
      <c r="V50" s="37"/>
      <c r="W50" s="37"/>
      <c r="X50" s="37"/>
      <c r="Y50" s="37"/>
      <c r="Z50" s="37"/>
      <c r="AA50" s="37"/>
    </row>
  </sheetData>
  <sheetProtection/>
  <mergeCells count="20">
    <mergeCell ref="AC4:AD4"/>
    <mergeCell ref="AA4:AB4"/>
    <mergeCell ref="Y4:Z4"/>
    <mergeCell ref="A42:P42"/>
    <mergeCell ref="O4:P4"/>
    <mergeCell ref="A39:B39"/>
    <mergeCell ref="A40:B40"/>
    <mergeCell ref="Q4:R4"/>
    <mergeCell ref="S4:T4"/>
    <mergeCell ref="U4:V4"/>
    <mergeCell ref="W4:X4"/>
    <mergeCell ref="A1:X1"/>
    <mergeCell ref="A23:B23"/>
    <mergeCell ref="K4:L4"/>
    <mergeCell ref="M4:N4"/>
    <mergeCell ref="I4:J4"/>
    <mergeCell ref="C4:D4"/>
    <mergeCell ref="E4:F4"/>
    <mergeCell ref="G4:H4"/>
    <mergeCell ref="A5:B5"/>
  </mergeCells>
  <printOptions horizontalCentered="1" verticalCentered="1"/>
  <pageMargins left="0.1968503937007874" right="0.1968503937007874" top="0.6299212598425197" bottom="0.4330708661417323" header="0.11811023622047245" footer="0.5118110236220472"/>
  <pageSetup fitToWidth="0" fitToHeight="1" horizontalDpi="300" verticalDpi="300" orientation="landscape" paperSize="9" r:id="rId1"/>
  <headerFooter alignWithMargins="0">
    <oddHeader xml:space="preserve">&amp;C&amp;"Arial,Gras"&amp;12Tableau A4 - Evolution depuis 1990 des dépenses de l'allocation supplémentaire Vieillesse et Invalidité répartie par régime </oddHeader>
  </headerFooter>
</worksheet>
</file>

<file path=xl/worksheets/sheet5.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IV1"/>
    </sheetView>
  </sheetViews>
  <sheetFormatPr defaultColWidth="11.5" defaultRowHeight="12.75"/>
  <cols>
    <col min="1" max="1" width="11.16015625" style="64" customWidth="1"/>
    <col min="2" max="2" width="8.83203125" style="64" customWidth="1"/>
    <col min="3" max="3" width="0.82421875" style="64" customWidth="1"/>
    <col min="4" max="4" width="10.5" style="64" customWidth="1"/>
    <col min="5" max="5" width="8.33203125" style="64" customWidth="1"/>
    <col min="6" max="6" width="10.16015625" style="64" customWidth="1"/>
    <col min="7" max="7" width="9.5" style="64" customWidth="1"/>
    <col min="8" max="8" width="14" style="64" customWidth="1"/>
    <col min="9" max="9" width="0.82421875" style="64" customWidth="1"/>
    <col min="10" max="10" width="12.66015625" style="64" customWidth="1"/>
    <col min="11" max="11" width="13.83203125" style="99" hidden="1" customWidth="1"/>
    <col min="12" max="12" width="0.82421875" style="99" hidden="1" customWidth="1"/>
    <col min="13" max="13" width="8.83203125" style="100" customWidth="1"/>
    <col min="14" max="14" width="10.16015625" style="100" customWidth="1"/>
    <col min="15" max="15" width="9" style="100" customWidth="1"/>
    <col min="16" max="16" width="13.33203125" style="100" customWidth="1"/>
    <col min="17" max="17" width="15.16015625" style="100" customWidth="1"/>
    <col min="18" max="18" width="10.5" style="64" customWidth="1"/>
    <col min="19" max="19" width="11" style="64" customWidth="1"/>
    <col min="20" max="20" width="9.16015625" style="64" customWidth="1"/>
    <col min="21" max="21" width="5.33203125" style="64" customWidth="1"/>
    <col min="22" max="23" width="11.5" style="36" customWidth="1"/>
    <col min="24" max="16384" width="11.5" style="37" customWidth="1"/>
  </cols>
  <sheetData>
    <row r="1" spans="1:21" ht="23.25" customHeight="1">
      <c r="A1" s="763" t="s">
        <v>506</v>
      </c>
      <c r="B1" s="778"/>
      <c r="C1" s="778"/>
      <c r="D1" s="778"/>
      <c r="E1" s="778"/>
      <c r="F1" s="778"/>
      <c r="G1" s="778"/>
      <c r="H1" s="778"/>
      <c r="I1" s="778"/>
      <c r="J1" s="778"/>
      <c r="K1" s="778"/>
      <c r="L1" s="778"/>
      <c r="M1" s="778"/>
      <c r="N1" s="778"/>
      <c r="O1" s="778"/>
      <c r="P1" s="778"/>
      <c r="Q1" s="778"/>
      <c r="R1" s="778"/>
      <c r="S1" s="778"/>
      <c r="T1" s="34"/>
      <c r="U1" s="35"/>
    </row>
    <row r="2" spans="1:21" ht="11.25">
      <c r="A2" s="36"/>
      <c r="B2" s="36"/>
      <c r="C2" s="36"/>
      <c r="D2" s="36"/>
      <c r="E2" s="36"/>
      <c r="F2" s="36"/>
      <c r="G2" s="36"/>
      <c r="H2" s="36"/>
      <c r="I2" s="36"/>
      <c r="J2" s="36"/>
      <c r="K2" s="36"/>
      <c r="L2" s="36"/>
      <c r="M2" s="38"/>
      <c r="N2" s="38"/>
      <c r="O2" s="38"/>
      <c r="P2" s="38"/>
      <c r="Q2" s="38"/>
      <c r="R2" s="36"/>
      <c r="S2" s="36"/>
      <c r="T2" s="39"/>
      <c r="U2" s="39"/>
    </row>
    <row r="3" spans="1:21" ht="27" customHeight="1">
      <c r="A3" s="691" t="s">
        <v>53</v>
      </c>
      <c r="B3" s="718" t="s">
        <v>54</v>
      </c>
      <c r="C3" s="719"/>
      <c r="D3" s="719"/>
      <c r="E3" s="719"/>
      <c r="F3" s="719"/>
      <c r="G3" s="719"/>
      <c r="H3" s="719"/>
      <c r="I3" s="719"/>
      <c r="J3" s="719"/>
      <c r="K3" s="779"/>
      <c r="L3" s="40"/>
      <c r="M3" s="760" t="s">
        <v>55</v>
      </c>
      <c r="N3" s="769"/>
      <c r="O3" s="769"/>
      <c r="P3" s="769"/>
      <c r="Q3" s="769"/>
      <c r="R3" s="769"/>
      <c r="S3" s="761"/>
      <c r="T3" s="42"/>
      <c r="U3" s="42"/>
    </row>
    <row r="4" spans="1:21" ht="27" customHeight="1">
      <c r="A4" s="710"/>
      <c r="B4" s="691" t="s">
        <v>56</v>
      </c>
      <c r="C4" s="709"/>
      <c r="D4" s="777" t="s">
        <v>133</v>
      </c>
      <c r="E4" s="777"/>
      <c r="F4" s="775" t="s">
        <v>136</v>
      </c>
      <c r="G4" s="776"/>
      <c r="H4" s="777" t="s">
        <v>137</v>
      </c>
      <c r="I4" s="777"/>
      <c r="J4" s="777"/>
      <c r="K4" s="43"/>
      <c r="L4" s="43"/>
      <c r="M4" s="701" t="s">
        <v>60</v>
      </c>
      <c r="N4" s="777" t="s">
        <v>133</v>
      </c>
      <c r="O4" s="776"/>
      <c r="P4" s="44" t="s">
        <v>137</v>
      </c>
      <c r="Q4" s="45"/>
      <c r="R4" s="701" t="s">
        <v>493</v>
      </c>
      <c r="S4" s="712" t="s">
        <v>61</v>
      </c>
      <c r="T4" s="42"/>
      <c r="U4" s="42"/>
    </row>
    <row r="5" spans="1:21" s="52" customFormat="1" ht="51" customHeight="1">
      <c r="A5" s="700"/>
      <c r="B5" s="700"/>
      <c r="C5" s="716"/>
      <c r="D5" s="46" t="s">
        <v>134</v>
      </c>
      <c r="E5" s="46" t="s">
        <v>135</v>
      </c>
      <c r="F5" s="47" t="s">
        <v>134</v>
      </c>
      <c r="G5" s="48" t="s">
        <v>135</v>
      </c>
      <c r="H5" s="696" t="s">
        <v>138</v>
      </c>
      <c r="I5" s="696"/>
      <c r="J5" s="41" t="s">
        <v>139</v>
      </c>
      <c r="K5" s="49"/>
      <c r="L5" s="50"/>
      <c r="M5" s="702"/>
      <c r="N5" s="46" t="s">
        <v>134</v>
      </c>
      <c r="O5" s="46" t="s">
        <v>135</v>
      </c>
      <c r="P5" s="41" t="s">
        <v>138</v>
      </c>
      <c r="Q5" s="51" t="s">
        <v>140</v>
      </c>
      <c r="R5" s="702"/>
      <c r="S5" s="716"/>
      <c r="T5" s="42"/>
      <c r="U5" s="42"/>
    </row>
    <row r="6" spans="1:21" ht="11.25">
      <c r="A6" s="53" t="s">
        <v>62</v>
      </c>
      <c r="B6" s="54">
        <v>251.5</v>
      </c>
      <c r="C6" s="55"/>
      <c r="D6" s="56">
        <v>190.6</v>
      </c>
      <c r="E6" s="56">
        <v>381.2</v>
      </c>
      <c r="F6" s="57" t="s">
        <v>52</v>
      </c>
      <c r="G6" s="58" t="s">
        <v>52</v>
      </c>
      <c r="H6" s="56">
        <v>442.1</v>
      </c>
      <c r="I6" s="56"/>
      <c r="J6" s="54">
        <v>884.2</v>
      </c>
      <c r="K6" s="36"/>
      <c r="L6" s="36"/>
      <c r="M6" s="59" t="s">
        <v>52</v>
      </c>
      <c r="N6" s="60" t="s">
        <v>52</v>
      </c>
      <c r="O6" s="60"/>
      <c r="P6" s="61" t="s">
        <v>52</v>
      </c>
      <c r="Q6" s="60"/>
      <c r="R6" s="62" t="s">
        <v>52</v>
      </c>
      <c r="S6" s="63" t="s">
        <v>52</v>
      </c>
      <c r="U6" s="65"/>
    </row>
    <row r="7" spans="1:21" ht="11.25">
      <c r="A7" s="53" t="s">
        <v>63</v>
      </c>
      <c r="B7" s="54">
        <v>266.8</v>
      </c>
      <c r="C7" s="55"/>
      <c r="D7" s="56">
        <v>228.7</v>
      </c>
      <c r="E7" s="56">
        <v>457.3</v>
      </c>
      <c r="F7" s="57" t="s">
        <v>52</v>
      </c>
      <c r="G7" s="58" t="s">
        <v>52</v>
      </c>
      <c r="H7" s="56">
        <v>495.5</v>
      </c>
      <c r="I7" s="56"/>
      <c r="J7" s="54">
        <v>990.9</v>
      </c>
      <c r="K7" s="36"/>
      <c r="L7" s="36"/>
      <c r="M7" s="66">
        <f>(B7/B6-1)*100</f>
        <v>6.08349900596421</v>
      </c>
      <c r="N7" s="38">
        <f>(D7/D6-1)*100</f>
        <v>19.98950682056664</v>
      </c>
      <c r="O7" s="38">
        <f>(E7/E6-1)*100</f>
        <v>19.963273871983223</v>
      </c>
      <c r="P7" s="67">
        <f>(H7/H6-1)*100</f>
        <v>12.078715222800263</v>
      </c>
      <c r="Q7" s="38">
        <f>(J7/J6-1)*100</f>
        <v>12.06740556435195</v>
      </c>
      <c r="R7" s="62">
        <v>5.564888702225956</v>
      </c>
      <c r="S7" s="68">
        <v>10.1</v>
      </c>
      <c r="U7" s="65"/>
    </row>
    <row r="8" spans="1:21" ht="11.25">
      <c r="A8" s="53" t="s">
        <v>64</v>
      </c>
      <c r="B8" s="54">
        <v>282</v>
      </c>
      <c r="C8" s="55"/>
      <c r="D8" s="56">
        <v>274.4</v>
      </c>
      <c r="E8" s="56">
        <v>548.9</v>
      </c>
      <c r="F8" s="57" t="s">
        <v>52</v>
      </c>
      <c r="G8" s="58" t="s">
        <v>52</v>
      </c>
      <c r="H8" s="56">
        <v>556.4</v>
      </c>
      <c r="I8" s="56"/>
      <c r="J8" s="54">
        <v>1112.9</v>
      </c>
      <c r="K8" s="36"/>
      <c r="L8" s="36"/>
      <c r="M8" s="66">
        <f aca="true" t="shared" si="0" ref="M8:M26">(B8/B7-1)*100</f>
        <v>5.697151424287861</v>
      </c>
      <c r="N8" s="38">
        <f aca="true" t="shared" si="1" ref="N8:N27">(D8/D7-1)*100</f>
        <v>19.98250983821599</v>
      </c>
      <c r="O8" s="38">
        <f aca="true" t="shared" si="2" ref="O8:O27">(E8/E7-1)*100</f>
        <v>20.03061447627377</v>
      </c>
      <c r="P8" s="67">
        <f aca="true" t="shared" si="3" ref="P8:P27">(H8/H7-1)*100</f>
        <v>12.29061553985873</v>
      </c>
      <c r="Q8" s="38">
        <f aca="true" t="shared" si="4" ref="Q8:Q27">(J8/J7-1)*100</f>
        <v>12.31203955999598</v>
      </c>
      <c r="R8" s="62">
        <v>6.047344340560978</v>
      </c>
      <c r="S8" s="68">
        <v>11.5</v>
      </c>
      <c r="U8" s="65"/>
    </row>
    <row r="9" spans="1:21" ht="11.25">
      <c r="A9" s="53" t="s">
        <v>65</v>
      </c>
      <c r="B9" s="54">
        <v>320.1</v>
      </c>
      <c r="C9" s="55"/>
      <c r="D9" s="56">
        <v>365.9</v>
      </c>
      <c r="E9" s="56">
        <v>731.8</v>
      </c>
      <c r="F9" s="57" t="s">
        <v>52</v>
      </c>
      <c r="G9" s="58" t="s">
        <v>52</v>
      </c>
      <c r="H9" s="56">
        <v>686</v>
      </c>
      <c r="I9" s="56"/>
      <c r="J9" s="54">
        <v>1372</v>
      </c>
      <c r="K9" s="36"/>
      <c r="L9" s="36"/>
      <c r="M9" s="66">
        <f t="shared" si="0"/>
        <v>13.510638297872358</v>
      </c>
      <c r="N9" s="38">
        <f t="shared" si="1"/>
        <v>33.34548104956268</v>
      </c>
      <c r="O9" s="38">
        <f t="shared" si="2"/>
        <v>33.32118783020586</v>
      </c>
      <c r="P9" s="67">
        <f t="shared" si="3"/>
        <v>23.292595255212078</v>
      </c>
      <c r="Q9" s="38">
        <f t="shared" si="4"/>
        <v>23.28151675801957</v>
      </c>
      <c r="R9" s="62">
        <v>7.390733445882591</v>
      </c>
      <c r="S9" s="68">
        <v>10.9</v>
      </c>
      <c r="U9" s="65"/>
    </row>
    <row r="10" spans="1:21" ht="11.25">
      <c r="A10" s="53" t="s">
        <v>66</v>
      </c>
      <c r="B10" s="54">
        <v>373.5</v>
      </c>
      <c r="C10" s="55"/>
      <c r="D10" s="56">
        <v>419.2</v>
      </c>
      <c r="E10" s="56">
        <v>838.5</v>
      </c>
      <c r="F10" s="57" t="s">
        <v>52</v>
      </c>
      <c r="G10" s="58" t="s">
        <v>52</v>
      </c>
      <c r="H10" s="56">
        <v>792.7</v>
      </c>
      <c r="I10" s="56"/>
      <c r="J10" s="54">
        <v>1585.5</v>
      </c>
      <c r="K10" s="36"/>
      <c r="L10" s="36"/>
      <c r="M10" s="66">
        <f t="shared" si="0"/>
        <v>16.682286785379553</v>
      </c>
      <c r="N10" s="38">
        <f t="shared" si="1"/>
        <v>14.566821535938779</v>
      </c>
      <c r="O10" s="38">
        <f t="shared" si="2"/>
        <v>14.580486471713595</v>
      </c>
      <c r="P10" s="67">
        <f t="shared" si="3"/>
        <v>15.55393586005831</v>
      </c>
      <c r="Q10" s="38">
        <f t="shared" si="4"/>
        <v>15.561224489795912</v>
      </c>
      <c r="R10" s="62">
        <v>13.659388646288217</v>
      </c>
      <c r="S10" s="68">
        <v>15.449400000000013</v>
      </c>
      <c r="U10" s="65"/>
    </row>
    <row r="11" spans="1:21" ht="11.25">
      <c r="A11" s="53" t="s">
        <v>67</v>
      </c>
      <c r="B11" s="54">
        <v>495.5</v>
      </c>
      <c r="C11" s="55"/>
      <c r="D11" s="56">
        <v>541.2</v>
      </c>
      <c r="E11" s="56">
        <v>1082.3</v>
      </c>
      <c r="F11" s="57" t="s">
        <v>52</v>
      </c>
      <c r="G11" s="58" t="s">
        <v>52</v>
      </c>
      <c r="H11" s="56">
        <v>1036.7</v>
      </c>
      <c r="I11" s="56"/>
      <c r="J11" s="54">
        <v>2073.3</v>
      </c>
      <c r="K11" s="36"/>
      <c r="L11" s="36"/>
      <c r="M11" s="66">
        <f t="shared" si="0"/>
        <v>32.66398929049532</v>
      </c>
      <c r="N11" s="38">
        <f t="shared" si="1"/>
        <v>29.103053435114525</v>
      </c>
      <c r="O11" s="38">
        <f t="shared" si="2"/>
        <v>29.075730471079297</v>
      </c>
      <c r="P11" s="67">
        <f t="shared" si="3"/>
        <v>30.780875488835612</v>
      </c>
      <c r="Q11" s="38">
        <f t="shared" si="4"/>
        <v>30.766319772942307</v>
      </c>
      <c r="R11" s="62">
        <v>11.710465652374369</v>
      </c>
      <c r="S11" s="68">
        <v>16.50480000000001</v>
      </c>
      <c r="U11" s="65"/>
    </row>
    <row r="12" spans="1:21" ht="11.25">
      <c r="A12" s="53" t="s">
        <v>68</v>
      </c>
      <c r="B12" s="54">
        <v>571.7</v>
      </c>
      <c r="C12" s="55"/>
      <c r="D12" s="56">
        <v>655.5</v>
      </c>
      <c r="E12" s="56">
        <v>1311</v>
      </c>
      <c r="F12" s="57" t="s">
        <v>52</v>
      </c>
      <c r="G12" s="58" t="s">
        <v>52</v>
      </c>
      <c r="H12" s="56">
        <v>1227.2</v>
      </c>
      <c r="I12" s="56"/>
      <c r="J12" s="54">
        <v>2454.4</v>
      </c>
      <c r="K12" s="36"/>
      <c r="L12" s="36"/>
      <c r="M12" s="66">
        <f t="shared" si="0"/>
        <v>15.37840565085773</v>
      </c>
      <c r="N12" s="38">
        <f t="shared" si="1"/>
        <v>21.11973392461197</v>
      </c>
      <c r="O12" s="38">
        <f t="shared" si="2"/>
        <v>21.130924882195323</v>
      </c>
      <c r="P12" s="67">
        <f t="shared" si="3"/>
        <v>18.375614931995756</v>
      </c>
      <c r="Q12" s="38">
        <f t="shared" si="4"/>
        <v>18.381324458592573</v>
      </c>
      <c r="R12" s="62">
        <v>9.602421240885972</v>
      </c>
      <c r="S12" s="68">
        <v>17.180600000000013</v>
      </c>
      <c r="U12" s="65"/>
    </row>
    <row r="13" spans="1:21" ht="11.25">
      <c r="A13" s="53" t="s">
        <v>69</v>
      </c>
      <c r="B13" s="54">
        <v>655.5</v>
      </c>
      <c r="C13" s="55"/>
      <c r="D13" s="56">
        <v>716.5</v>
      </c>
      <c r="E13" s="56">
        <v>1433.1</v>
      </c>
      <c r="F13" s="57" t="s">
        <v>52</v>
      </c>
      <c r="G13" s="58" t="s">
        <v>52</v>
      </c>
      <c r="H13" s="56">
        <v>1372</v>
      </c>
      <c r="I13" s="56"/>
      <c r="J13" s="54">
        <v>2744.1</v>
      </c>
      <c r="K13" s="36"/>
      <c r="L13" s="36"/>
      <c r="M13" s="66">
        <f t="shared" si="0"/>
        <v>14.658037432219695</v>
      </c>
      <c r="N13" s="38">
        <f t="shared" si="1"/>
        <v>9.305873379099916</v>
      </c>
      <c r="O13" s="38">
        <f t="shared" si="2"/>
        <v>9.31350114416476</v>
      </c>
      <c r="P13" s="67">
        <f t="shared" si="3"/>
        <v>11.79921773142112</v>
      </c>
      <c r="Q13" s="38">
        <f t="shared" si="4"/>
        <v>11.80329204693611</v>
      </c>
      <c r="R13" s="62">
        <v>9.526798041922913</v>
      </c>
      <c r="S13" s="68">
        <v>16.310599999999997</v>
      </c>
      <c r="U13" s="65"/>
    </row>
    <row r="14" spans="1:21" ht="11.25">
      <c r="A14" s="53" t="s">
        <v>70</v>
      </c>
      <c r="B14" s="54">
        <v>800.4</v>
      </c>
      <c r="C14" s="55"/>
      <c r="D14" s="56">
        <v>876.6</v>
      </c>
      <c r="E14" s="56">
        <v>1753.1</v>
      </c>
      <c r="F14" s="57" t="s">
        <v>52</v>
      </c>
      <c r="G14" s="58" t="s">
        <v>52</v>
      </c>
      <c r="H14" s="56">
        <v>1676.9</v>
      </c>
      <c r="I14" s="56"/>
      <c r="J14" s="54">
        <v>3353.9</v>
      </c>
      <c r="K14" s="36"/>
      <c r="L14" s="36"/>
      <c r="M14" s="66">
        <f t="shared" si="0"/>
        <v>22.10526315789474</v>
      </c>
      <c r="N14" s="38">
        <f t="shared" si="1"/>
        <v>22.34473133286812</v>
      </c>
      <c r="O14" s="38">
        <f t="shared" si="2"/>
        <v>22.329216384062534</v>
      </c>
      <c r="P14" s="67">
        <f t="shared" si="3"/>
        <v>22.22303206997085</v>
      </c>
      <c r="Q14" s="38">
        <f t="shared" si="4"/>
        <v>22.222222222222232</v>
      </c>
      <c r="R14" s="62">
        <v>9.236763694705452</v>
      </c>
      <c r="S14" s="68">
        <v>12.960800000000017</v>
      </c>
      <c r="U14" s="65"/>
    </row>
    <row r="15" spans="1:21" ht="11.25">
      <c r="A15" s="53" t="s">
        <v>71</v>
      </c>
      <c r="B15" s="54">
        <v>975.7</v>
      </c>
      <c r="C15" s="55"/>
      <c r="D15" s="56">
        <v>990.9</v>
      </c>
      <c r="E15" s="56">
        <v>1981.8</v>
      </c>
      <c r="F15" s="57" t="s">
        <v>52</v>
      </c>
      <c r="G15" s="58" t="s">
        <v>52</v>
      </c>
      <c r="H15" s="56">
        <v>1966.6</v>
      </c>
      <c r="I15" s="56"/>
      <c r="J15" s="54">
        <v>3933.2</v>
      </c>
      <c r="K15" s="36"/>
      <c r="L15" s="36"/>
      <c r="M15" s="66">
        <f t="shared" si="0"/>
        <v>21.901549225387317</v>
      </c>
      <c r="N15" s="38">
        <f t="shared" si="1"/>
        <v>13.039014373716618</v>
      </c>
      <c r="O15" s="38">
        <f t="shared" si="2"/>
        <v>13.045462323883417</v>
      </c>
      <c r="P15" s="67">
        <f t="shared" si="3"/>
        <v>17.275925815492865</v>
      </c>
      <c r="Q15" s="38">
        <f t="shared" si="4"/>
        <v>17.27242911237663</v>
      </c>
      <c r="R15" s="62">
        <v>10.627360469995795</v>
      </c>
      <c r="S15" s="68">
        <v>10.76</v>
      </c>
      <c r="U15" s="65"/>
    </row>
    <row r="16" spans="1:21" ht="11.25">
      <c r="A16" s="53" t="s">
        <v>72</v>
      </c>
      <c r="B16" s="54">
        <v>1128.1</v>
      </c>
      <c r="C16" s="55"/>
      <c r="D16" s="56">
        <v>1097.6</v>
      </c>
      <c r="E16" s="56">
        <v>2195.3</v>
      </c>
      <c r="F16" s="57" t="s">
        <v>52</v>
      </c>
      <c r="G16" s="58" t="s">
        <v>52</v>
      </c>
      <c r="H16" s="56">
        <v>2225.8</v>
      </c>
      <c r="I16" s="56"/>
      <c r="J16" s="54">
        <v>4451.5</v>
      </c>
      <c r="K16" s="36"/>
      <c r="L16" s="36"/>
      <c r="M16" s="66">
        <f t="shared" si="0"/>
        <v>15.619555191144796</v>
      </c>
      <c r="N16" s="38">
        <f t="shared" si="1"/>
        <v>10.767988697143993</v>
      </c>
      <c r="O16" s="38">
        <f t="shared" si="2"/>
        <v>10.77303461499648</v>
      </c>
      <c r="P16" s="67">
        <f t="shared" si="3"/>
        <v>13.180107800264441</v>
      </c>
      <c r="Q16" s="38">
        <f t="shared" si="4"/>
        <v>13.177565341198004</v>
      </c>
      <c r="R16" s="62">
        <v>13.532479848269352</v>
      </c>
      <c r="S16" s="68">
        <v>12.145600000000002</v>
      </c>
      <c r="U16" s="65"/>
    </row>
    <row r="17" spans="1:21" ht="11.25">
      <c r="A17" s="53" t="s">
        <v>73</v>
      </c>
      <c r="B17" s="54">
        <v>1295.8</v>
      </c>
      <c r="C17" s="55"/>
      <c r="D17" s="56">
        <v>1295.8</v>
      </c>
      <c r="E17" s="56">
        <v>2591.7</v>
      </c>
      <c r="F17" s="57" t="s">
        <v>52</v>
      </c>
      <c r="G17" s="58" t="s">
        <v>52</v>
      </c>
      <c r="H17" s="56">
        <v>2591.6</v>
      </c>
      <c r="I17" s="56"/>
      <c r="J17" s="54">
        <v>5183.3</v>
      </c>
      <c r="K17" s="36"/>
      <c r="L17" s="36"/>
      <c r="M17" s="66">
        <f t="shared" si="0"/>
        <v>14.865703395089103</v>
      </c>
      <c r="N17" s="38">
        <f t="shared" si="1"/>
        <v>18.05758017492711</v>
      </c>
      <c r="O17" s="38">
        <f t="shared" si="2"/>
        <v>18.0567576185487</v>
      </c>
      <c r="P17" s="67">
        <f t="shared" si="3"/>
        <v>16.434540389972142</v>
      </c>
      <c r="Q17" s="38">
        <f t="shared" si="4"/>
        <v>16.43940244861284</v>
      </c>
      <c r="R17" s="62">
        <v>13.293783422459903</v>
      </c>
      <c r="S17" s="68">
        <v>13.3154</v>
      </c>
      <c r="U17" s="65"/>
    </row>
    <row r="18" spans="1:21" ht="11.25">
      <c r="A18" s="53" t="s">
        <v>74</v>
      </c>
      <c r="B18" s="54">
        <v>1539.7</v>
      </c>
      <c r="C18" s="55"/>
      <c r="D18" s="56">
        <v>2119</v>
      </c>
      <c r="E18" s="56">
        <v>3689.3</v>
      </c>
      <c r="F18" s="57" t="s">
        <v>52</v>
      </c>
      <c r="G18" s="58" t="s">
        <v>52</v>
      </c>
      <c r="H18" s="56">
        <v>3658.8</v>
      </c>
      <c r="I18" s="56"/>
      <c r="J18" s="54">
        <v>6768.7</v>
      </c>
      <c r="K18" s="36"/>
      <c r="L18" s="36"/>
      <c r="M18" s="66">
        <f t="shared" si="0"/>
        <v>18.822349127951842</v>
      </c>
      <c r="N18" s="38">
        <f t="shared" si="1"/>
        <v>63.52832227195555</v>
      </c>
      <c r="O18" s="38">
        <f t="shared" si="2"/>
        <v>42.350580699926695</v>
      </c>
      <c r="P18" s="67">
        <f t="shared" si="3"/>
        <v>41.179194320111144</v>
      </c>
      <c r="Q18" s="38">
        <f t="shared" si="4"/>
        <v>30.586691875831985</v>
      </c>
      <c r="R18" s="62">
        <v>11.866656833099775</v>
      </c>
      <c r="S18" s="68">
        <v>14.595800000000004</v>
      </c>
      <c r="U18" s="65"/>
    </row>
    <row r="19" spans="1:21" ht="11.25">
      <c r="A19" s="53" t="s">
        <v>75</v>
      </c>
      <c r="B19" s="54">
        <v>1722.7</v>
      </c>
      <c r="C19" s="55"/>
      <c r="D19" s="56">
        <v>2317.2</v>
      </c>
      <c r="E19" s="56">
        <v>4024.6</v>
      </c>
      <c r="F19" s="57" t="s">
        <v>52</v>
      </c>
      <c r="G19" s="58" t="s">
        <v>52</v>
      </c>
      <c r="H19" s="56">
        <v>4039.9</v>
      </c>
      <c r="I19" s="56"/>
      <c r="J19" s="54">
        <v>7470</v>
      </c>
      <c r="K19" s="36"/>
      <c r="L19" s="36"/>
      <c r="M19" s="66">
        <f t="shared" si="0"/>
        <v>11.885432227057224</v>
      </c>
      <c r="N19" s="38">
        <f t="shared" si="1"/>
        <v>9.353468617272288</v>
      </c>
      <c r="O19" s="38">
        <f t="shared" si="2"/>
        <v>9.088444962458997</v>
      </c>
      <c r="P19" s="67">
        <f t="shared" si="3"/>
        <v>10.415983382529781</v>
      </c>
      <c r="Q19" s="38">
        <f t="shared" si="4"/>
        <v>10.360926027154417</v>
      </c>
      <c r="R19" s="62">
        <v>9.460706751054882</v>
      </c>
      <c r="S19" s="68">
        <v>8.16000000000001</v>
      </c>
      <c r="U19" s="65"/>
    </row>
    <row r="20" spans="1:21" ht="11.25">
      <c r="A20" s="53" t="s">
        <v>76</v>
      </c>
      <c r="B20" s="54">
        <v>1823.3</v>
      </c>
      <c r="C20" s="55"/>
      <c r="D20" s="56">
        <v>2452.9</v>
      </c>
      <c r="E20" s="56">
        <v>4186.2</v>
      </c>
      <c r="F20" s="57" t="s">
        <v>52</v>
      </c>
      <c r="G20" s="58" t="s">
        <v>52</v>
      </c>
      <c r="H20" s="56">
        <v>4276.2</v>
      </c>
      <c r="I20" s="56"/>
      <c r="J20" s="54">
        <v>7832.8</v>
      </c>
      <c r="K20" s="36"/>
      <c r="L20" s="36"/>
      <c r="M20" s="66">
        <f t="shared" si="0"/>
        <v>5.839670285017706</v>
      </c>
      <c r="N20" s="38">
        <f t="shared" si="1"/>
        <v>5.85620576557917</v>
      </c>
      <c r="O20" s="38">
        <f t="shared" si="2"/>
        <v>4.015305868906216</v>
      </c>
      <c r="P20" s="67">
        <f t="shared" si="3"/>
        <v>5.849154682046587</v>
      </c>
      <c r="Q20" s="38">
        <f t="shared" si="4"/>
        <v>4.856760374832669</v>
      </c>
      <c r="R20" s="62">
        <v>7.703427091489479</v>
      </c>
      <c r="S20" s="68">
        <v>4.03960000000001</v>
      </c>
      <c r="U20" s="65"/>
    </row>
    <row r="21" spans="1:21" ht="11.25">
      <c r="A21" s="53" t="s">
        <v>77</v>
      </c>
      <c r="B21" s="54">
        <v>1927</v>
      </c>
      <c r="C21" s="55"/>
      <c r="D21" s="56">
        <v>2591.6</v>
      </c>
      <c r="E21" s="56">
        <v>4358.4</v>
      </c>
      <c r="F21" s="57" t="s">
        <v>52</v>
      </c>
      <c r="G21" s="58" t="s">
        <v>52</v>
      </c>
      <c r="H21" s="56">
        <v>4518.6</v>
      </c>
      <c r="I21" s="56"/>
      <c r="J21" s="54">
        <v>8212.4</v>
      </c>
      <c r="K21" s="36"/>
      <c r="L21" s="36"/>
      <c r="M21" s="66">
        <f t="shared" si="0"/>
        <v>5.687489716448191</v>
      </c>
      <c r="N21" s="38">
        <f t="shared" si="1"/>
        <v>5.6545313710302025</v>
      </c>
      <c r="O21" s="38">
        <f t="shared" si="2"/>
        <v>4.113515837752613</v>
      </c>
      <c r="P21" s="67">
        <f t="shared" si="3"/>
        <v>5.668584257050657</v>
      </c>
      <c r="Q21" s="38">
        <f t="shared" si="4"/>
        <v>4.846287406802152</v>
      </c>
      <c r="R21" s="62">
        <v>5.9557096521642094</v>
      </c>
      <c r="S21" s="68">
        <v>6.295200000000012</v>
      </c>
      <c r="U21" s="65"/>
    </row>
    <row r="22" spans="1:21" ht="11.25">
      <c r="A22" s="53" t="s">
        <v>78</v>
      </c>
      <c r="B22" s="54">
        <v>2006.2</v>
      </c>
      <c r="C22" s="55"/>
      <c r="D22" s="56">
        <v>2699.9</v>
      </c>
      <c r="E22" s="56">
        <v>4515.6</v>
      </c>
      <c r="F22" s="57" t="s">
        <v>52</v>
      </c>
      <c r="G22" s="58" t="s">
        <v>52</v>
      </c>
      <c r="H22" s="56">
        <v>4706.1</v>
      </c>
      <c r="I22" s="56"/>
      <c r="J22" s="54">
        <v>8528</v>
      </c>
      <c r="K22" s="36"/>
      <c r="L22" s="36"/>
      <c r="M22" s="66">
        <f t="shared" si="0"/>
        <v>4.110015568240799</v>
      </c>
      <c r="N22" s="38">
        <f t="shared" si="1"/>
        <v>4.17888563049853</v>
      </c>
      <c r="O22" s="38">
        <f t="shared" si="2"/>
        <v>3.606828193832623</v>
      </c>
      <c r="P22" s="67">
        <f t="shared" si="3"/>
        <v>4.149515336608678</v>
      </c>
      <c r="Q22" s="38">
        <f t="shared" si="4"/>
        <v>3.8429691685743617</v>
      </c>
      <c r="R22" s="62">
        <v>2.4542143875019518</v>
      </c>
      <c r="S22" s="68">
        <v>1.8064999999999776</v>
      </c>
      <c r="U22" s="65"/>
    </row>
    <row r="23" spans="1:21" ht="11.25">
      <c r="A23" s="53" t="s">
        <v>79</v>
      </c>
      <c r="B23" s="54">
        <v>2053.5</v>
      </c>
      <c r="C23" s="55"/>
      <c r="D23" s="56">
        <v>2762.4</v>
      </c>
      <c r="E23" s="56">
        <v>4532.3</v>
      </c>
      <c r="F23" s="57" t="s">
        <v>52</v>
      </c>
      <c r="G23" s="58" t="s">
        <v>52</v>
      </c>
      <c r="H23" s="56">
        <v>4815.9</v>
      </c>
      <c r="I23" s="56"/>
      <c r="J23" s="54">
        <v>8639.3</v>
      </c>
      <c r="K23" s="36"/>
      <c r="L23" s="36"/>
      <c r="M23" s="66">
        <f t="shared" si="0"/>
        <v>2.357691157412023</v>
      </c>
      <c r="N23" s="38">
        <f t="shared" si="1"/>
        <v>2.31490055187229</v>
      </c>
      <c r="O23" s="38">
        <f t="shared" si="2"/>
        <v>0.3698290371157764</v>
      </c>
      <c r="P23" s="67">
        <f t="shared" si="3"/>
        <v>2.333142092178231</v>
      </c>
      <c r="Q23" s="38">
        <f t="shared" si="4"/>
        <v>1.3051125703564592</v>
      </c>
      <c r="R23" s="62">
        <v>3.2711724706367074</v>
      </c>
      <c r="S23" s="68">
        <v>2.8180000000000094</v>
      </c>
      <c r="U23" s="65"/>
    </row>
    <row r="24" spans="1:21" ht="11.25">
      <c r="A24" s="53" t="s">
        <v>80</v>
      </c>
      <c r="B24" s="54">
        <v>2126.7</v>
      </c>
      <c r="C24" s="55"/>
      <c r="D24" s="56">
        <v>2863</v>
      </c>
      <c r="E24" s="56">
        <v>4699.9</v>
      </c>
      <c r="F24" s="57" t="s">
        <v>52</v>
      </c>
      <c r="G24" s="58" t="s">
        <v>52</v>
      </c>
      <c r="H24" s="56">
        <v>4989.7</v>
      </c>
      <c r="I24" s="56"/>
      <c r="J24" s="54">
        <v>8953.3</v>
      </c>
      <c r="K24" s="36"/>
      <c r="L24" s="36"/>
      <c r="M24" s="66">
        <f t="shared" si="0"/>
        <v>3.56464572680788</v>
      </c>
      <c r="N24" s="38">
        <f t="shared" si="1"/>
        <v>3.641760787720827</v>
      </c>
      <c r="O24" s="38">
        <f t="shared" si="2"/>
        <v>3.6979017275996506</v>
      </c>
      <c r="P24" s="67">
        <f t="shared" si="3"/>
        <v>3.6088789219045347</v>
      </c>
      <c r="Q24" s="38">
        <f t="shared" si="4"/>
        <v>3.6345537254175664</v>
      </c>
      <c r="R24" s="62">
        <v>2.5689629370978073</v>
      </c>
      <c r="S24" s="68">
        <v>3.9337999999999873</v>
      </c>
      <c r="U24" s="65"/>
    </row>
    <row r="25" spans="1:21" ht="11.25">
      <c r="A25" s="53" t="s">
        <v>81</v>
      </c>
      <c r="B25" s="54">
        <v>2181.5</v>
      </c>
      <c r="C25" s="55"/>
      <c r="D25" s="56">
        <v>2937.7</v>
      </c>
      <c r="E25" s="56">
        <v>4823.6</v>
      </c>
      <c r="F25" s="57" t="s">
        <v>52</v>
      </c>
      <c r="G25" s="58" t="s">
        <v>52</v>
      </c>
      <c r="H25" s="56">
        <v>5119.2</v>
      </c>
      <c r="I25" s="56"/>
      <c r="J25" s="54">
        <v>9186.6</v>
      </c>
      <c r="K25" s="36"/>
      <c r="L25" s="36"/>
      <c r="M25" s="66">
        <f t="shared" si="0"/>
        <v>2.576762119716003</v>
      </c>
      <c r="N25" s="38">
        <f t="shared" si="1"/>
        <v>2.609151239958085</v>
      </c>
      <c r="O25" s="38">
        <f t="shared" si="2"/>
        <v>2.631970892997737</v>
      </c>
      <c r="P25" s="67">
        <f t="shared" si="3"/>
        <v>2.595346413612032</v>
      </c>
      <c r="Q25" s="38">
        <f t="shared" si="4"/>
        <v>2.605743133816585</v>
      </c>
      <c r="R25" s="62">
        <v>3.491878221962885</v>
      </c>
      <c r="S25" s="68">
        <v>2.5155999999999956</v>
      </c>
      <c r="U25" s="65"/>
    </row>
    <row r="26" spans="1:21" ht="11.25">
      <c r="A26" s="53" t="s">
        <v>82</v>
      </c>
      <c r="B26" s="54">
        <v>2256.2</v>
      </c>
      <c r="C26" s="55"/>
      <c r="D26" s="56">
        <v>3036.8</v>
      </c>
      <c r="E26" s="56">
        <v>4985.2</v>
      </c>
      <c r="F26" s="57" t="s">
        <v>52</v>
      </c>
      <c r="G26" s="58" t="s">
        <v>52</v>
      </c>
      <c r="H26" s="56">
        <v>5293</v>
      </c>
      <c r="I26" s="56"/>
      <c r="J26" s="54">
        <v>9497.6</v>
      </c>
      <c r="K26" s="36"/>
      <c r="L26" s="36"/>
      <c r="M26" s="66">
        <f t="shared" si="0"/>
        <v>3.424249369699739</v>
      </c>
      <c r="N26" s="38">
        <f t="shared" si="1"/>
        <v>3.3733873438404283</v>
      </c>
      <c r="O26" s="38">
        <f t="shared" si="2"/>
        <v>3.3501948751969435</v>
      </c>
      <c r="P26" s="67">
        <f t="shared" si="3"/>
        <v>3.3950617283950546</v>
      </c>
      <c r="Q26" s="38">
        <f t="shared" si="4"/>
        <v>3.385365641260085</v>
      </c>
      <c r="R26" s="62">
        <v>3.4257518796992237</v>
      </c>
      <c r="S26" s="68">
        <v>3.4779499999999963</v>
      </c>
      <c r="U26" s="65"/>
    </row>
    <row r="27" spans="1:21" ht="11.25">
      <c r="A27" s="69" t="s">
        <v>83</v>
      </c>
      <c r="B27" s="70">
        <v>2324.1</v>
      </c>
      <c r="C27" s="71"/>
      <c r="D27" s="72">
        <v>3129</v>
      </c>
      <c r="E27" s="72">
        <v>5136</v>
      </c>
      <c r="F27" s="73" t="s">
        <v>52</v>
      </c>
      <c r="G27" s="74" t="s">
        <v>52</v>
      </c>
      <c r="H27" s="72">
        <v>5453.1</v>
      </c>
      <c r="I27" s="72"/>
      <c r="J27" s="70">
        <v>9784.2</v>
      </c>
      <c r="K27" s="76"/>
      <c r="L27" s="77"/>
      <c r="M27" s="78">
        <f>(B27/B26-1)*100</f>
        <v>3.009484974736276</v>
      </c>
      <c r="N27" s="75">
        <f t="shared" si="1"/>
        <v>3.036090621707044</v>
      </c>
      <c r="O27" s="75">
        <f t="shared" si="2"/>
        <v>3.0249538634357753</v>
      </c>
      <c r="P27" s="79">
        <f t="shared" si="3"/>
        <v>3.024749669374649</v>
      </c>
      <c r="Q27" s="75">
        <f t="shared" si="4"/>
        <v>3.017604447439348</v>
      </c>
      <c r="R27" s="80">
        <v>3.2236464511191887</v>
      </c>
      <c r="S27" s="81">
        <v>2.5135999999999825</v>
      </c>
      <c r="U27" s="65"/>
    </row>
    <row r="28" spans="1:20" ht="11.25">
      <c r="A28" s="37"/>
      <c r="B28" s="34"/>
      <c r="C28" s="34"/>
      <c r="D28" s="34"/>
      <c r="E28" s="34"/>
      <c r="F28" s="34"/>
      <c r="G28" s="34"/>
      <c r="H28" s="34"/>
      <c r="I28" s="34"/>
      <c r="J28" s="82"/>
      <c r="K28" s="83"/>
      <c r="L28" s="83"/>
      <c r="M28" s="84"/>
      <c r="N28" s="84"/>
      <c r="O28" s="84"/>
      <c r="P28" s="84"/>
      <c r="Q28" s="84"/>
      <c r="R28" s="34"/>
      <c r="S28" s="34"/>
      <c r="T28" s="34"/>
    </row>
    <row r="29" spans="1:21" s="641" customFormat="1" ht="24.75" customHeight="1">
      <c r="A29" s="778" t="s">
        <v>416</v>
      </c>
      <c r="B29" s="778"/>
      <c r="C29" s="778"/>
      <c r="D29" s="778"/>
      <c r="E29" s="778"/>
      <c r="F29" s="778"/>
      <c r="G29" s="778"/>
      <c r="H29" s="778"/>
      <c r="I29" s="778"/>
      <c r="J29" s="778"/>
      <c r="K29" s="778"/>
      <c r="L29" s="778"/>
      <c r="M29" s="778"/>
      <c r="N29" s="778"/>
      <c r="O29" s="778"/>
      <c r="P29" s="778"/>
      <c r="Q29" s="778"/>
      <c r="R29" s="778"/>
      <c r="S29" s="778"/>
      <c r="T29" s="640"/>
      <c r="U29" s="360"/>
    </row>
    <row r="30" spans="1:21" ht="11.25">
      <c r="A30" s="36"/>
      <c r="B30" s="36"/>
      <c r="C30" s="36"/>
      <c r="D30" s="36"/>
      <c r="E30" s="36"/>
      <c r="F30" s="36"/>
      <c r="G30" s="36"/>
      <c r="H30" s="642"/>
      <c r="I30" s="642"/>
      <c r="J30" s="642"/>
      <c r="K30" s="36"/>
      <c r="L30" s="36"/>
      <c r="M30" s="38"/>
      <c r="N30" s="38"/>
      <c r="O30" s="38"/>
      <c r="P30" s="38"/>
      <c r="Q30" s="38"/>
      <c r="R30" s="36"/>
      <c r="S30" s="36"/>
      <c r="T30" s="39"/>
      <c r="U30" s="39"/>
    </row>
    <row r="31" spans="1:21" ht="27" customHeight="1">
      <c r="A31" s="691" t="s">
        <v>53</v>
      </c>
      <c r="B31" s="775" t="s">
        <v>54</v>
      </c>
      <c r="C31" s="777"/>
      <c r="D31" s="777"/>
      <c r="E31" s="777"/>
      <c r="F31" s="777"/>
      <c r="G31" s="777"/>
      <c r="H31" s="777"/>
      <c r="I31" s="777"/>
      <c r="J31" s="777"/>
      <c r="K31" s="776"/>
      <c r="L31" s="40"/>
      <c r="M31" s="760" t="s">
        <v>55</v>
      </c>
      <c r="N31" s="769"/>
      <c r="O31" s="769"/>
      <c r="P31" s="769"/>
      <c r="Q31" s="769"/>
      <c r="R31" s="769"/>
      <c r="S31" s="761"/>
      <c r="T31" s="42"/>
      <c r="U31" s="42"/>
    </row>
    <row r="32" spans="1:21" ht="27" customHeight="1">
      <c r="A32" s="710"/>
      <c r="B32" s="691" t="s">
        <v>56</v>
      </c>
      <c r="C32" s="709"/>
      <c r="D32" s="777" t="s">
        <v>133</v>
      </c>
      <c r="E32" s="776"/>
      <c r="F32" s="775" t="s">
        <v>136</v>
      </c>
      <c r="G32" s="776"/>
      <c r="H32" s="775" t="s">
        <v>137</v>
      </c>
      <c r="I32" s="777"/>
      <c r="J32" s="777"/>
      <c r="K32" s="645"/>
      <c r="L32" s="43"/>
      <c r="M32" s="701" t="s">
        <v>60</v>
      </c>
      <c r="N32" s="775" t="s">
        <v>133</v>
      </c>
      <c r="O32" s="776"/>
      <c r="P32" s="647" t="s">
        <v>137</v>
      </c>
      <c r="Q32" s="567"/>
      <c r="R32" s="711" t="s">
        <v>493</v>
      </c>
      <c r="S32" s="701" t="s">
        <v>61</v>
      </c>
      <c r="T32" s="42"/>
      <c r="U32" s="42"/>
    </row>
    <row r="33" spans="1:21" s="52" customFormat="1" ht="73.5" customHeight="1">
      <c r="A33" s="710"/>
      <c r="B33" s="700"/>
      <c r="C33" s="716"/>
      <c r="D33" s="616" t="s">
        <v>134</v>
      </c>
      <c r="E33" s="616" t="s">
        <v>135</v>
      </c>
      <c r="F33" s="617" t="s">
        <v>134</v>
      </c>
      <c r="G33" s="618" t="s">
        <v>135</v>
      </c>
      <c r="H33" s="711" t="s">
        <v>138</v>
      </c>
      <c r="I33" s="711"/>
      <c r="J33" s="41" t="s">
        <v>139</v>
      </c>
      <c r="K33" s="85" t="s">
        <v>59</v>
      </c>
      <c r="L33" s="646"/>
      <c r="M33" s="702"/>
      <c r="N33" s="616" t="s">
        <v>134</v>
      </c>
      <c r="O33" s="616" t="s">
        <v>135</v>
      </c>
      <c r="P33" s="41" t="s">
        <v>138</v>
      </c>
      <c r="Q33" s="618" t="s">
        <v>140</v>
      </c>
      <c r="R33" s="711"/>
      <c r="S33" s="702"/>
      <c r="T33" s="42"/>
      <c r="U33" s="42"/>
    </row>
    <row r="34" spans="1:21" ht="11.25">
      <c r="A34" s="648" t="s">
        <v>84</v>
      </c>
      <c r="B34" s="56">
        <v>2366</v>
      </c>
      <c r="C34" s="56"/>
      <c r="D34" s="652">
        <v>3186.2</v>
      </c>
      <c r="E34" s="653">
        <v>5229</v>
      </c>
      <c r="F34" s="86" t="s">
        <v>52</v>
      </c>
      <c r="G34" s="86" t="s">
        <v>52</v>
      </c>
      <c r="H34" s="652">
        <v>5552.2</v>
      </c>
      <c r="I34" s="653"/>
      <c r="J34" s="56">
        <v>9961</v>
      </c>
      <c r="K34" s="87">
        <v>10097.4</v>
      </c>
      <c r="L34" s="88"/>
      <c r="M34" s="654">
        <v>1.828060083093641</v>
      </c>
      <c r="N34" s="655">
        <f>(D34/D27-1)*100</f>
        <v>1.828060083093641</v>
      </c>
      <c r="O34" s="656">
        <f>(E34/E27-1)*100</f>
        <v>1.8107476635514042</v>
      </c>
      <c r="P34" s="38">
        <f>(H34/H27-1)*100</f>
        <v>1.817314921787605</v>
      </c>
      <c r="Q34" s="38">
        <f>(J34/J27-1)*100</f>
        <v>1.8069949510435057</v>
      </c>
      <c r="R34" s="659">
        <v>2.261143545547206</v>
      </c>
      <c r="S34" s="68">
        <v>2.8180000000000094</v>
      </c>
      <c r="U34" s="65"/>
    </row>
    <row r="35" spans="1:21" ht="11.25">
      <c r="A35" s="649" t="s">
        <v>85</v>
      </c>
      <c r="B35" s="56">
        <v>2440.7</v>
      </c>
      <c r="C35" s="56"/>
      <c r="D35" s="54">
        <v>3286.8</v>
      </c>
      <c r="E35" s="55">
        <v>5393.7</v>
      </c>
      <c r="F35" s="86" t="s">
        <v>52</v>
      </c>
      <c r="G35" s="86" t="s">
        <v>52</v>
      </c>
      <c r="H35" s="54">
        <v>5727.5</v>
      </c>
      <c r="I35" s="55"/>
      <c r="J35" s="56">
        <v>10275.1</v>
      </c>
      <c r="K35" s="91">
        <v>10530.2</v>
      </c>
      <c r="L35" s="38"/>
      <c r="M35" s="66">
        <v>3.157366141485163</v>
      </c>
      <c r="N35" s="67">
        <f>(D35/D34-1)*100</f>
        <v>3.157366141485163</v>
      </c>
      <c r="O35" s="68">
        <f>(E35/E34-1)*100</f>
        <v>3.1497418244406106</v>
      </c>
      <c r="P35" s="38">
        <f>(H35/H34-1)*100</f>
        <v>3.157307013436128</v>
      </c>
      <c r="Q35" s="38">
        <f>(J35/J34-1)*100</f>
        <v>3.1532978616604757</v>
      </c>
      <c r="R35" s="660">
        <v>1.8305391934753112</v>
      </c>
      <c r="S35" s="68">
        <v>1.29999999999999</v>
      </c>
      <c r="U35" s="65"/>
    </row>
    <row r="36" spans="1:21" ht="11.25">
      <c r="A36" s="649" t="s">
        <v>86</v>
      </c>
      <c r="B36" s="56">
        <v>2489.5</v>
      </c>
      <c r="C36" s="56"/>
      <c r="D36" s="54">
        <v>3352.4</v>
      </c>
      <c r="E36" s="55">
        <v>5501.9</v>
      </c>
      <c r="F36" s="86" t="s">
        <v>52</v>
      </c>
      <c r="G36" s="86" t="s">
        <v>52</v>
      </c>
      <c r="H36" s="54">
        <v>5841.8</v>
      </c>
      <c r="I36" s="55"/>
      <c r="J36" s="56">
        <v>10480.9</v>
      </c>
      <c r="K36" s="91">
        <v>10768.3</v>
      </c>
      <c r="L36" s="38"/>
      <c r="M36" s="66">
        <v>1.9958622368260848</v>
      </c>
      <c r="N36" s="67">
        <f aca="true" t="shared" si="5" ref="N36:N49">(D36/D35-1)*100</f>
        <v>1.9958622368260848</v>
      </c>
      <c r="O36" s="68">
        <f aca="true" t="shared" si="6" ref="O36:O49">(E36/E35-1)*100</f>
        <v>2.0060440884735797</v>
      </c>
      <c r="P36" s="38">
        <f aca="true" t="shared" si="7" ref="P36:P49">(H36/H35-1)*100</f>
        <v>1.9956350938454825</v>
      </c>
      <c r="Q36" s="38">
        <f aca="true" t="shared" si="8" ref="Q36:Q49">(J36/J35-1)*100</f>
        <v>2.0029002150830477</v>
      </c>
      <c r="R36" s="660">
        <v>1.4060692355611248</v>
      </c>
      <c r="S36" s="68">
        <v>2</v>
      </c>
      <c r="U36" s="65"/>
    </row>
    <row r="37" spans="1:21" ht="11.25">
      <c r="A37" s="649" t="s">
        <v>87</v>
      </c>
      <c r="B37" s="56">
        <v>2519.5</v>
      </c>
      <c r="C37" s="56"/>
      <c r="D37" s="54">
        <v>3392.9</v>
      </c>
      <c r="E37" s="55">
        <v>5567.8</v>
      </c>
      <c r="F37" s="86" t="s">
        <v>52</v>
      </c>
      <c r="G37" s="86" t="s">
        <v>52</v>
      </c>
      <c r="H37" s="54">
        <v>5912.4</v>
      </c>
      <c r="I37" s="55"/>
      <c r="J37" s="56">
        <v>10606.8</v>
      </c>
      <c r="K37" s="91">
        <v>10994</v>
      </c>
      <c r="L37" s="38"/>
      <c r="M37" s="66">
        <v>1.2080897267629176</v>
      </c>
      <c r="N37" s="67">
        <f t="shared" si="5"/>
        <v>1.2080897267629176</v>
      </c>
      <c r="O37" s="68">
        <f t="shared" si="6"/>
        <v>1.1977680437667004</v>
      </c>
      <c r="P37" s="38">
        <f t="shared" si="7"/>
        <v>1.2085316169673677</v>
      </c>
      <c r="Q37" s="38">
        <f t="shared" si="8"/>
        <v>1.201232718564249</v>
      </c>
      <c r="R37" s="660">
        <v>1.676173760421218</v>
      </c>
      <c r="S37" s="68">
        <v>1.7059999999999853</v>
      </c>
      <c r="U37" s="65"/>
    </row>
    <row r="38" spans="1:21" ht="11.25">
      <c r="A38" s="649" t="s">
        <v>88</v>
      </c>
      <c r="B38" s="56">
        <v>2582.9</v>
      </c>
      <c r="C38" s="56"/>
      <c r="D38" s="54">
        <v>3622.8</v>
      </c>
      <c r="E38" s="55">
        <v>5967.2</v>
      </c>
      <c r="F38" s="86" t="s">
        <v>52</v>
      </c>
      <c r="G38" s="86" t="s">
        <v>52</v>
      </c>
      <c r="H38" s="54">
        <v>6205.7</v>
      </c>
      <c r="I38" s="55"/>
      <c r="J38" s="56">
        <v>11133</v>
      </c>
      <c r="K38" s="91">
        <v>11433</v>
      </c>
      <c r="L38" s="38"/>
      <c r="M38" s="66">
        <v>6.775914409502204</v>
      </c>
      <c r="N38" s="67">
        <f t="shared" si="5"/>
        <v>6.775914409502204</v>
      </c>
      <c r="O38" s="68">
        <f t="shared" si="6"/>
        <v>7.173389848773293</v>
      </c>
      <c r="P38" s="38">
        <f t="shared" si="7"/>
        <v>4.960760435694467</v>
      </c>
      <c r="Q38" s="38">
        <f t="shared" si="8"/>
        <v>4.960968435343371</v>
      </c>
      <c r="R38" s="660">
        <v>1.8643190056965242</v>
      </c>
      <c r="S38" s="68">
        <v>2</v>
      </c>
      <c r="U38" s="65"/>
    </row>
    <row r="39" spans="1:21" ht="11.25">
      <c r="A39" s="649" t="s">
        <v>89</v>
      </c>
      <c r="B39" s="56">
        <v>2614</v>
      </c>
      <c r="C39" s="56"/>
      <c r="D39" s="54">
        <v>3666.4</v>
      </c>
      <c r="E39" s="55">
        <v>6038.9</v>
      </c>
      <c r="F39" s="86" t="s">
        <v>52</v>
      </c>
      <c r="G39" s="86" t="s">
        <v>52</v>
      </c>
      <c r="H39" s="54">
        <v>6280.4</v>
      </c>
      <c r="I39" s="55"/>
      <c r="J39" s="56">
        <v>11266.9</v>
      </c>
      <c r="K39" s="91">
        <v>11720.5</v>
      </c>
      <c r="L39" s="38"/>
      <c r="M39" s="66">
        <v>1.2034890140222965</v>
      </c>
      <c r="N39" s="67">
        <f t="shared" si="5"/>
        <v>1.2034890140222965</v>
      </c>
      <c r="O39" s="68">
        <f t="shared" si="6"/>
        <v>1.2015685748759886</v>
      </c>
      <c r="P39" s="38">
        <f t="shared" si="7"/>
        <v>1.203732052790163</v>
      </c>
      <c r="Q39" s="38">
        <f t="shared" si="8"/>
        <v>1.2027306206772614</v>
      </c>
      <c r="R39" s="660">
        <v>1.067615658362997</v>
      </c>
      <c r="S39" s="68">
        <v>1.2</v>
      </c>
      <c r="U39" s="65"/>
    </row>
    <row r="40" spans="1:21" ht="11.25">
      <c r="A40" s="649" t="s">
        <v>90</v>
      </c>
      <c r="B40" s="56">
        <v>2642.9</v>
      </c>
      <c r="C40" s="56"/>
      <c r="D40" s="54">
        <v>3706.8</v>
      </c>
      <c r="E40" s="55">
        <v>6105.2</v>
      </c>
      <c r="F40" s="86" t="s">
        <v>52</v>
      </c>
      <c r="G40" s="86" t="s">
        <v>52</v>
      </c>
      <c r="H40" s="54">
        <v>6349.7</v>
      </c>
      <c r="I40" s="55"/>
      <c r="J40" s="56">
        <v>11391</v>
      </c>
      <c r="K40" s="91">
        <v>12190.4</v>
      </c>
      <c r="L40" s="38"/>
      <c r="M40" s="66">
        <v>1.1018983198778143</v>
      </c>
      <c r="N40" s="67">
        <f t="shared" si="5"/>
        <v>1.1018983198778143</v>
      </c>
      <c r="O40" s="68">
        <f t="shared" si="6"/>
        <v>1.0978820646144305</v>
      </c>
      <c r="P40" s="38">
        <f t="shared" si="7"/>
        <v>1.1034329023628997</v>
      </c>
      <c r="Q40" s="38">
        <f t="shared" si="8"/>
        <v>1.1014564787119818</v>
      </c>
      <c r="R40" s="660">
        <v>0.5952380952380931</v>
      </c>
      <c r="S40" s="68">
        <v>1.0999999999999899</v>
      </c>
      <c r="U40" s="65"/>
    </row>
    <row r="41" spans="1:21" ht="11.25">
      <c r="A41" s="649" t="s">
        <v>91</v>
      </c>
      <c r="B41" s="56">
        <v>2674.7</v>
      </c>
      <c r="C41" s="56"/>
      <c r="D41" s="54">
        <v>3802.1</v>
      </c>
      <c r="E41" s="55">
        <v>6269.5</v>
      </c>
      <c r="F41" s="86" t="s">
        <v>52</v>
      </c>
      <c r="G41" s="86" t="s">
        <v>52</v>
      </c>
      <c r="H41" s="54">
        <v>6476.8</v>
      </c>
      <c r="I41" s="55"/>
      <c r="J41" s="56">
        <v>11618.9</v>
      </c>
      <c r="K41" s="91">
        <v>12434.7</v>
      </c>
      <c r="L41" s="38"/>
      <c r="M41" s="66">
        <v>2.570950685227147</v>
      </c>
      <c r="N41" s="67">
        <f t="shared" si="5"/>
        <v>2.570950685227147</v>
      </c>
      <c r="O41" s="68">
        <f t="shared" si="6"/>
        <v>2.691148529122711</v>
      </c>
      <c r="P41" s="38">
        <f t="shared" si="7"/>
        <v>2.0016693702064714</v>
      </c>
      <c r="Q41" s="38">
        <f t="shared" si="8"/>
        <v>2.0007023088403075</v>
      </c>
      <c r="R41" s="660">
        <v>0.49999999999998934</v>
      </c>
      <c r="S41" s="68">
        <v>1.2</v>
      </c>
      <c r="U41" s="65"/>
    </row>
    <row r="42" spans="1:21" ht="11.25">
      <c r="A42" s="650" t="s">
        <v>92</v>
      </c>
      <c r="B42" s="56">
        <v>2688.1</v>
      </c>
      <c r="C42" s="93"/>
      <c r="D42" s="54">
        <v>3853.5</v>
      </c>
      <c r="E42" s="55">
        <v>6358.9</v>
      </c>
      <c r="F42" s="86" t="s">
        <v>52</v>
      </c>
      <c r="G42" s="86" t="s">
        <v>52</v>
      </c>
      <c r="H42" s="54">
        <v>6541.6</v>
      </c>
      <c r="I42" s="55"/>
      <c r="J42" s="56">
        <v>11735.1</v>
      </c>
      <c r="K42" s="90">
        <v>12589.2</v>
      </c>
      <c r="L42" s="38"/>
      <c r="M42" s="66">
        <v>1.3518844848899425</v>
      </c>
      <c r="N42" s="67">
        <f t="shared" si="5"/>
        <v>1.3518844848899425</v>
      </c>
      <c r="O42" s="68">
        <f t="shared" si="6"/>
        <v>1.425951032777717</v>
      </c>
      <c r="P42" s="38">
        <f t="shared" si="7"/>
        <v>1.0004940711462407</v>
      </c>
      <c r="Q42" s="38">
        <f t="shared" si="8"/>
        <v>1.0000946733339733</v>
      </c>
      <c r="R42" s="660">
        <v>1.5920398009950265</v>
      </c>
      <c r="S42" s="68">
        <v>0.49999999999998934</v>
      </c>
      <c r="U42" s="65"/>
    </row>
    <row r="43" spans="1:21" ht="11.25">
      <c r="A43" s="650" t="s">
        <v>93</v>
      </c>
      <c r="B43" s="56">
        <v>2747.3</v>
      </c>
      <c r="C43" s="93"/>
      <c r="D43" s="54">
        <v>3938.2</v>
      </c>
      <c r="E43" s="55">
        <v>6498.6</v>
      </c>
      <c r="F43" s="86" t="s">
        <v>52</v>
      </c>
      <c r="G43" s="86" t="s">
        <v>52</v>
      </c>
      <c r="H43" s="54">
        <v>6685.5</v>
      </c>
      <c r="I43" s="55"/>
      <c r="J43" s="56">
        <v>11993.2</v>
      </c>
      <c r="K43" s="91">
        <v>12991.2</v>
      </c>
      <c r="L43" s="38"/>
      <c r="M43" s="66">
        <v>2.198001816530426</v>
      </c>
      <c r="N43" s="67">
        <f t="shared" si="5"/>
        <v>2.198001816530426</v>
      </c>
      <c r="O43" s="68">
        <f t="shared" si="6"/>
        <v>2.1969208510906</v>
      </c>
      <c r="P43" s="38">
        <f t="shared" si="7"/>
        <v>2.199767640944117</v>
      </c>
      <c r="Q43" s="38">
        <f t="shared" si="8"/>
        <v>2.1993847517277176</v>
      </c>
      <c r="R43" s="660">
        <v>1.5670910871694588</v>
      </c>
      <c r="S43" s="68">
        <v>2.2</v>
      </c>
      <c r="U43" s="65"/>
    </row>
    <row r="44" spans="1:21" ht="11.25">
      <c r="A44" s="650" t="s">
        <v>94</v>
      </c>
      <c r="B44" s="56">
        <v>2807.7</v>
      </c>
      <c r="C44" s="93"/>
      <c r="D44" s="54">
        <v>4024.9</v>
      </c>
      <c r="E44" s="55">
        <v>6641.6</v>
      </c>
      <c r="F44" s="86" t="s">
        <v>52</v>
      </c>
      <c r="G44" s="86" t="s">
        <v>52</v>
      </c>
      <c r="H44" s="54">
        <v>6832.6</v>
      </c>
      <c r="I44" s="515"/>
      <c r="J44" s="56">
        <v>12257</v>
      </c>
      <c r="K44" s="89">
        <v>13516.8</v>
      </c>
      <c r="L44" s="89"/>
      <c r="M44" s="66">
        <v>2.2015133817480104</v>
      </c>
      <c r="N44" s="67">
        <f t="shared" si="5"/>
        <v>2.2015133817480104</v>
      </c>
      <c r="O44" s="68">
        <f t="shared" si="6"/>
        <v>2.2004739482349933</v>
      </c>
      <c r="P44" s="38">
        <f t="shared" si="7"/>
        <v>2.2002841971430653</v>
      </c>
      <c r="Q44" s="38">
        <f t="shared" si="8"/>
        <v>2.199579761865045</v>
      </c>
      <c r="R44" s="660">
        <v>1.7357762777242103</v>
      </c>
      <c r="S44" s="657">
        <v>2.2</v>
      </c>
      <c r="U44" s="65"/>
    </row>
    <row r="45" spans="1:21" ht="11.25">
      <c r="A45" s="650" t="s">
        <v>102</v>
      </c>
      <c r="B45" s="56">
        <v>2849.8</v>
      </c>
      <c r="C45" s="93"/>
      <c r="D45" s="54">
        <v>4085.2</v>
      </c>
      <c r="E45" s="55">
        <v>6741.4</v>
      </c>
      <c r="F45" s="86" t="s">
        <v>52</v>
      </c>
      <c r="G45" s="86" t="s">
        <v>52</v>
      </c>
      <c r="H45" s="54">
        <v>6935.1</v>
      </c>
      <c r="I45" s="515"/>
      <c r="J45" s="56">
        <v>12441</v>
      </c>
      <c r="K45" s="89">
        <v>13851.2</v>
      </c>
      <c r="L45" s="89"/>
      <c r="M45" s="66">
        <v>1.4981738676737244</v>
      </c>
      <c r="N45" s="67">
        <f t="shared" si="5"/>
        <v>1.4981738676737244</v>
      </c>
      <c r="O45" s="68">
        <f t="shared" si="6"/>
        <v>1.502649963864111</v>
      </c>
      <c r="P45" s="38">
        <f t="shared" si="7"/>
        <v>1.500160992887034</v>
      </c>
      <c r="Q45" s="38">
        <f t="shared" si="8"/>
        <v>1.5011829974708402</v>
      </c>
      <c r="R45" s="660">
        <v>1.8957345971563955</v>
      </c>
      <c r="S45" s="657">
        <v>1.4999999999999902</v>
      </c>
      <c r="U45" s="65"/>
    </row>
    <row r="46" spans="1:21" ht="11.25">
      <c r="A46" s="650" t="s">
        <v>105</v>
      </c>
      <c r="B46" s="56">
        <v>2898.3</v>
      </c>
      <c r="C46" s="93"/>
      <c r="D46" s="54">
        <v>4154.7</v>
      </c>
      <c r="E46" s="55">
        <v>6855.8</v>
      </c>
      <c r="F46" s="86" t="s">
        <v>52</v>
      </c>
      <c r="G46" s="86" t="s">
        <v>52</v>
      </c>
      <c r="H46" s="54">
        <v>7052.97</v>
      </c>
      <c r="I46" s="515"/>
      <c r="J46" s="56">
        <v>12652.4</v>
      </c>
      <c r="K46" s="89">
        <f>7.19*2028</f>
        <v>14581.320000000002</v>
      </c>
      <c r="L46" s="89"/>
      <c r="M46" s="66">
        <v>1.701263096054051</v>
      </c>
      <c r="N46" s="67">
        <f t="shared" si="5"/>
        <v>1.701263096054051</v>
      </c>
      <c r="O46" s="68">
        <f t="shared" si="6"/>
        <v>1.696976889073487</v>
      </c>
      <c r="P46" s="38">
        <f t="shared" si="7"/>
        <v>1.6996150019466194</v>
      </c>
      <c r="Q46" s="38">
        <f t="shared" si="8"/>
        <v>1.6992203199099665</v>
      </c>
      <c r="R46" s="660">
        <v>1.6744186046511622</v>
      </c>
      <c r="S46" s="657">
        <v>1.6999999999999904</v>
      </c>
      <c r="U46" s="65"/>
    </row>
    <row r="47" spans="1:21" ht="11.25">
      <c r="A47" s="650" t="s">
        <v>106</v>
      </c>
      <c r="B47" s="56">
        <v>2956.25</v>
      </c>
      <c r="C47" s="93"/>
      <c r="D47" s="54">
        <v>4237.76</v>
      </c>
      <c r="E47" s="55">
        <v>6992.9</v>
      </c>
      <c r="F47" s="86" t="s">
        <v>52</v>
      </c>
      <c r="G47" s="86" t="s">
        <v>52</v>
      </c>
      <c r="H47" s="54">
        <v>7194</v>
      </c>
      <c r="I47" s="515"/>
      <c r="J47" s="56">
        <v>12905.4</v>
      </c>
      <c r="K47" s="89">
        <f>7.61*2028</f>
        <v>15433.08</v>
      </c>
      <c r="L47" s="89"/>
      <c r="M47" s="66">
        <v>1.9991816496979453</v>
      </c>
      <c r="N47" s="67">
        <f t="shared" si="5"/>
        <v>1.9991816496979453</v>
      </c>
      <c r="O47" s="68">
        <f t="shared" si="6"/>
        <v>1.9997666209632614</v>
      </c>
      <c r="P47" s="38">
        <f t="shared" si="7"/>
        <v>1.9995831543307307</v>
      </c>
      <c r="Q47" s="38">
        <f t="shared" si="8"/>
        <v>1.9996206253358961</v>
      </c>
      <c r="R47" s="660">
        <v>1.7383348581884839</v>
      </c>
      <c r="S47" s="68">
        <v>2</v>
      </c>
      <c r="U47" s="65"/>
    </row>
    <row r="48" spans="1:21" ht="11.25">
      <c r="A48" s="650" t="s">
        <v>112</v>
      </c>
      <c r="B48" s="56">
        <v>3009.45</v>
      </c>
      <c r="C48" s="93"/>
      <c r="D48" s="54">
        <v>4314.03</v>
      </c>
      <c r="E48" s="55">
        <v>7118.79</v>
      </c>
      <c r="F48" s="86" t="s">
        <v>52</v>
      </c>
      <c r="G48" s="86" t="s">
        <v>52</v>
      </c>
      <c r="H48" s="54">
        <v>7323.48</v>
      </c>
      <c r="I48" s="515"/>
      <c r="J48" s="56">
        <v>13137.69</v>
      </c>
      <c r="K48" s="89">
        <f>7.61*2028</f>
        <v>15433.08</v>
      </c>
      <c r="L48" s="89"/>
      <c r="M48" s="66">
        <v>1.7997715774371148</v>
      </c>
      <c r="N48" s="67">
        <f t="shared" si="5"/>
        <v>1.7997715774371148</v>
      </c>
      <c r="O48" s="68">
        <f t="shared" si="6"/>
        <v>1.8002545438945194</v>
      </c>
      <c r="P48" s="38">
        <f t="shared" si="7"/>
        <v>1.7998331943285928</v>
      </c>
      <c r="Q48" s="38">
        <f t="shared" si="8"/>
        <v>1.7999442094007279</v>
      </c>
      <c r="R48" s="660">
        <v>1.699640287769788</v>
      </c>
      <c r="S48" s="657">
        <v>1.8</v>
      </c>
      <c r="U48" s="65"/>
    </row>
    <row r="49" spans="1:21" ht="11.25">
      <c r="A49" s="651" t="s">
        <v>113</v>
      </c>
      <c r="B49" s="72">
        <v>3063.62</v>
      </c>
      <c r="C49" s="643"/>
      <c r="D49" s="70">
        <v>4391.68</v>
      </c>
      <c r="E49" s="71">
        <v>7246.92</v>
      </c>
      <c r="F49" s="643">
        <f>H49</f>
        <v>7455.3</v>
      </c>
      <c r="G49" s="643">
        <f>J49</f>
        <v>13374.16</v>
      </c>
      <c r="H49" s="70">
        <v>7455.3</v>
      </c>
      <c r="I49" s="518"/>
      <c r="J49" s="72">
        <v>13374.16</v>
      </c>
      <c r="K49" s="644">
        <f>7.61*2028</f>
        <v>15433.08</v>
      </c>
      <c r="L49" s="644"/>
      <c r="M49" s="78">
        <v>1.7999411223380557</v>
      </c>
      <c r="N49" s="79">
        <f t="shared" si="5"/>
        <v>1.7999411223380557</v>
      </c>
      <c r="O49" s="81">
        <f t="shared" si="6"/>
        <v>1.7998845309385558</v>
      </c>
      <c r="P49" s="75">
        <f t="shared" si="7"/>
        <v>1.7999639515640098</v>
      </c>
      <c r="Q49" s="75">
        <f t="shared" si="8"/>
        <v>1.7999359095853151</v>
      </c>
      <c r="R49" s="661">
        <v>1.4590149438500344</v>
      </c>
      <c r="S49" s="658">
        <v>1.8</v>
      </c>
      <c r="U49" s="65"/>
    </row>
    <row r="50" spans="1:21" ht="11.25">
      <c r="A50" s="36" t="s">
        <v>417</v>
      </c>
      <c r="B50" s="36"/>
      <c r="C50" s="36"/>
      <c r="D50" s="36"/>
      <c r="E50" s="36"/>
      <c r="F50" s="36"/>
      <c r="G50" s="36"/>
      <c r="H50" s="36"/>
      <c r="I50" s="36"/>
      <c r="J50" s="36"/>
      <c r="K50" s="36"/>
      <c r="L50" s="36"/>
      <c r="M50" s="36"/>
      <c r="N50" s="36"/>
      <c r="O50" s="36"/>
      <c r="P50" s="36"/>
      <c r="Q50" s="36"/>
      <c r="R50" s="36"/>
      <c r="S50" s="36"/>
      <c r="T50" s="94"/>
      <c r="U50" s="95"/>
    </row>
    <row r="51" spans="1:21" ht="11.25">
      <c r="A51" s="96" t="s">
        <v>521</v>
      </c>
      <c r="B51" s="36"/>
      <c r="C51" s="36"/>
      <c r="D51" s="36"/>
      <c r="E51" s="36"/>
      <c r="F51" s="36"/>
      <c r="G51" s="36"/>
      <c r="H51" s="36"/>
      <c r="I51" s="36"/>
      <c r="J51" s="36"/>
      <c r="K51" s="97"/>
      <c r="L51" s="97"/>
      <c r="M51" s="38"/>
      <c r="N51" s="38"/>
      <c r="O51" s="38"/>
      <c r="P51" s="38"/>
      <c r="Q51" s="38"/>
      <c r="R51" s="36"/>
      <c r="S51" s="36"/>
      <c r="T51" s="36"/>
      <c r="U51" s="36"/>
    </row>
    <row r="52" spans="1:21" ht="11.25">
      <c r="A52" s="36"/>
      <c r="B52" s="36"/>
      <c r="C52" s="36"/>
      <c r="D52" s="36"/>
      <c r="E52" s="36"/>
      <c r="F52" s="36"/>
      <c r="G52" s="36"/>
      <c r="H52" s="36"/>
      <c r="I52" s="36"/>
      <c r="J52" s="36"/>
      <c r="K52" s="97"/>
      <c r="L52" s="97"/>
      <c r="M52" s="38"/>
      <c r="N52" s="38"/>
      <c r="O52" s="38"/>
      <c r="P52" s="38"/>
      <c r="Q52" s="38"/>
      <c r="R52" s="36"/>
      <c r="S52" s="36"/>
      <c r="T52" s="36"/>
      <c r="U52" s="36"/>
    </row>
    <row r="53" spans="1:21" ht="11.25">
      <c r="A53" s="36"/>
      <c r="B53" s="36"/>
      <c r="C53" s="36"/>
      <c r="D53" s="36"/>
      <c r="E53" s="36"/>
      <c r="F53" s="36"/>
      <c r="G53" s="36"/>
      <c r="H53" s="36"/>
      <c r="I53" s="36"/>
      <c r="J53" s="36"/>
      <c r="K53" s="97"/>
      <c r="L53" s="97"/>
      <c r="M53" s="38"/>
      <c r="N53" s="38"/>
      <c r="O53" s="38"/>
      <c r="P53" s="38"/>
      <c r="Q53" s="38"/>
      <c r="R53" s="36"/>
      <c r="S53" s="36"/>
      <c r="T53" s="36"/>
      <c r="U53" s="36"/>
    </row>
    <row r="54" spans="1:21" ht="11.25">
      <c r="A54" s="36"/>
      <c r="B54" s="36"/>
      <c r="C54" s="36"/>
      <c r="D54" s="36"/>
      <c r="E54" s="36"/>
      <c r="F54" s="36"/>
      <c r="G54" s="36"/>
      <c r="H54" s="36"/>
      <c r="I54" s="36"/>
      <c r="J54" s="36"/>
      <c r="K54" s="97"/>
      <c r="L54" s="97"/>
      <c r="M54" s="38"/>
      <c r="N54" s="38"/>
      <c r="O54" s="38"/>
      <c r="P54" s="38"/>
      <c r="Q54" s="38"/>
      <c r="R54" s="36"/>
      <c r="S54" s="36"/>
      <c r="T54" s="36"/>
      <c r="U54" s="36"/>
    </row>
    <row r="55" spans="1:21" ht="11.25">
      <c r="A55" s="36"/>
      <c r="B55" s="36"/>
      <c r="C55" s="36"/>
      <c r="D55" s="36"/>
      <c r="E55" s="36"/>
      <c r="F55" s="36"/>
      <c r="G55" s="36"/>
      <c r="H55" s="36"/>
      <c r="I55" s="36"/>
      <c r="J55" s="36"/>
      <c r="K55" s="97"/>
      <c r="L55" s="97"/>
      <c r="M55" s="38"/>
      <c r="N55" s="38"/>
      <c r="O55" s="38"/>
      <c r="P55" s="38"/>
      <c r="Q55" s="38"/>
      <c r="R55" s="36"/>
      <c r="S55" s="36"/>
      <c r="T55" s="36"/>
      <c r="U55" s="36"/>
    </row>
    <row r="56" spans="1:21" ht="11.25">
      <c r="A56" s="36"/>
      <c r="B56" s="36"/>
      <c r="C56" s="36"/>
      <c r="D56" s="36"/>
      <c r="E56" s="36"/>
      <c r="F56" s="36"/>
      <c r="G56" s="36"/>
      <c r="H56" s="36"/>
      <c r="I56" s="36"/>
      <c r="J56" s="36"/>
      <c r="K56" s="97"/>
      <c r="L56" s="97"/>
      <c r="M56" s="38"/>
      <c r="N56" s="38"/>
      <c r="O56" s="38"/>
      <c r="P56" s="98"/>
      <c r="Q56" s="38"/>
      <c r="R56" s="36"/>
      <c r="S56" s="36"/>
      <c r="T56" s="36"/>
      <c r="U56" s="36"/>
    </row>
    <row r="57" spans="1:21" ht="11.25">
      <c r="A57" s="36"/>
      <c r="B57" s="36"/>
      <c r="C57" s="36"/>
      <c r="D57" s="36"/>
      <c r="E57" s="36"/>
      <c r="F57" s="36"/>
      <c r="G57" s="36"/>
      <c r="H57" s="36"/>
      <c r="I57" s="36"/>
      <c r="J57" s="36"/>
      <c r="K57" s="97"/>
      <c r="L57" s="97"/>
      <c r="M57" s="38"/>
      <c r="N57" s="38"/>
      <c r="O57" s="38"/>
      <c r="P57" s="38"/>
      <c r="Q57" s="38"/>
      <c r="R57" s="36"/>
      <c r="S57" s="36"/>
      <c r="T57" s="36"/>
      <c r="U57" s="36"/>
    </row>
    <row r="58" spans="1:21" ht="11.25">
      <c r="A58" s="36"/>
      <c r="B58" s="36"/>
      <c r="C58" s="36"/>
      <c r="D58" s="36"/>
      <c r="E58" s="36"/>
      <c r="F58" s="36"/>
      <c r="G58" s="36"/>
      <c r="H58" s="36"/>
      <c r="I58" s="36"/>
      <c r="J58" s="36"/>
      <c r="K58" s="97"/>
      <c r="L58" s="97"/>
      <c r="M58" s="38"/>
      <c r="N58" s="38"/>
      <c r="O58" s="38"/>
      <c r="P58" s="38"/>
      <c r="Q58" s="38"/>
      <c r="R58" s="36"/>
      <c r="S58" s="36"/>
      <c r="T58" s="36"/>
      <c r="U58" s="36"/>
    </row>
    <row r="59" spans="1:21" ht="11.25">
      <c r="A59" s="36"/>
      <c r="B59" s="36"/>
      <c r="C59" s="36"/>
      <c r="D59" s="36"/>
      <c r="E59" s="36"/>
      <c r="F59" s="36"/>
      <c r="G59" s="36"/>
      <c r="H59" s="36"/>
      <c r="I59" s="36"/>
      <c r="J59" s="36"/>
      <c r="K59" s="97"/>
      <c r="L59" s="97"/>
      <c r="M59" s="38"/>
      <c r="N59" s="38"/>
      <c r="O59" s="38"/>
      <c r="P59" s="38"/>
      <c r="Q59" s="38"/>
      <c r="R59" s="36"/>
      <c r="S59" s="36"/>
      <c r="T59" s="36"/>
      <c r="U59" s="36"/>
    </row>
    <row r="60" spans="1:21" ht="11.25">
      <c r="A60" s="36"/>
      <c r="B60" s="36"/>
      <c r="C60" s="36"/>
      <c r="D60" s="36"/>
      <c r="E60" s="36"/>
      <c r="F60" s="36"/>
      <c r="G60" s="36"/>
      <c r="H60" s="36"/>
      <c r="I60" s="36"/>
      <c r="J60" s="36"/>
      <c r="K60" s="97"/>
      <c r="L60" s="97"/>
      <c r="M60" s="38"/>
      <c r="N60" s="38"/>
      <c r="O60" s="38"/>
      <c r="P60" s="38"/>
      <c r="Q60" s="38"/>
      <c r="R60" s="36"/>
      <c r="S60" s="36"/>
      <c r="T60" s="36"/>
      <c r="U60" s="36"/>
    </row>
    <row r="61" spans="1:21" ht="11.25">
      <c r="A61" s="36"/>
      <c r="B61" s="36"/>
      <c r="C61" s="36"/>
      <c r="D61" s="36"/>
      <c r="E61" s="36"/>
      <c r="F61" s="36"/>
      <c r="G61" s="36"/>
      <c r="H61" s="36"/>
      <c r="I61" s="36"/>
      <c r="J61" s="36"/>
      <c r="K61" s="97"/>
      <c r="L61" s="97"/>
      <c r="M61" s="38"/>
      <c r="N61" s="38"/>
      <c r="O61" s="38"/>
      <c r="P61" s="38"/>
      <c r="Q61" s="38"/>
      <c r="R61" s="36"/>
      <c r="S61" s="36"/>
      <c r="T61" s="36"/>
      <c r="U61" s="36"/>
    </row>
    <row r="62" spans="1:21" ht="11.25">
      <c r="A62" s="36"/>
      <c r="B62" s="36"/>
      <c r="C62" s="36"/>
      <c r="D62" s="36"/>
      <c r="E62" s="36"/>
      <c r="F62" s="36"/>
      <c r="G62" s="36"/>
      <c r="H62" s="36"/>
      <c r="I62" s="36"/>
      <c r="J62" s="36"/>
      <c r="K62" s="97"/>
      <c r="L62" s="97"/>
      <c r="M62" s="38"/>
      <c r="N62" s="38"/>
      <c r="O62" s="38"/>
      <c r="P62" s="38"/>
      <c r="Q62" s="38"/>
      <c r="R62" s="36"/>
      <c r="S62" s="36"/>
      <c r="T62" s="36"/>
      <c r="U62" s="36"/>
    </row>
    <row r="63" spans="1:21" ht="11.25">
      <c r="A63" s="36"/>
      <c r="B63" s="36"/>
      <c r="C63" s="36"/>
      <c r="D63" s="36"/>
      <c r="E63" s="36"/>
      <c r="F63" s="36"/>
      <c r="G63" s="36"/>
      <c r="H63" s="36"/>
      <c r="I63" s="36"/>
      <c r="J63" s="36"/>
      <c r="K63" s="97"/>
      <c r="L63" s="97"/>
      <c r="M63" s="38"/>
      <c r="N63" s="38"/>
      <c r="O63" s="38"/>
      <c r="P63" s="38"/>
      <c r="Q63" s="38"/>
      <c r="R63" s="36"/>
      <c r="S63" s="36"/>
      <c r="T63" s="36"/>
      <c r="U63" s="36"/>
    </row>
    <row r="64" spans="1:21" ht="11.25">
      <c r="A64" s="36"/>
      <c r="B64" s="36"/>
      <c r="C64" s="36"/>
      <c r="D64" s="36"/>
      <c r="E64" s="36"/>
      <c r="F64" s="36"/>
      <c r="G64" s="36"/>
      <c r="H64" s="36"/>
      <c r="I64" s="36"/>
      <c r="J64" s="36"/>
      <c r="K64" s="97"/>
      <c r="L64" s="97"/>
      <c r="M64" s="38"/>
      <c r="N64" s="38"/>
      <c r="O64" s="38"/>
      <c r="P64" s="38"/>
      <c r="Q64" s="38"/>
      <c r="R64" s="36"/>
      <c r="S64" s="36"/>
      <c r="T64" s="36"/>
      <c r="U64" s="36"/>
    </row>
    <row r="65" spans="1:21" ht="11.25">
      <c r="A65" s="36"/>
      <c r="B65" s="36"/>
      <c r="C65" s="36"/>
      <c r="D65" s="36"/>
      <c r="E65" s="36"/>
      <c r="F65" s="36"/>
      <c r="G65" s="36"/>
      <c r="H65" s="36"/>
      <c r="I65" s="36"/>
      <c r="J65" s="36"/>
      <c r="K65" s="97"/>
      <c r="L65" s="97"/>
      <c r="M65" s="38"/>
      <c r="N65" s="38"/>
      <c r="O65" s="38"/>
      <c r="P65" s="38"/>
      <c r="Q65" s="38"/>
      <c r="R65" s="36"/>
      <c r="S65" s="36"/>
      <c r="T65" s="36"/>
      <c r="U65" s="36"/>
    </row>
    <row r="66" spans="1:21" ht="11.25">
      <c r="A66" s="36"/>
      <c r="B66" s="36"/>
      <c r="C66" s="36"/>
      <c r="D66" s="36"/>
      <c r="E66" s="36"/>
      <c r="F66" s="36"/>
      <c r="G66" s="36"/>
      <c r="H66" s="36"/>
      <c r="I66" s="36"/>
      <c r="J66" s="36"/>
      <c r="K66" s="97"/>
      <c r="L66" s="97"/>
      <c r="M66" s="38"/>
      <c r="N66" s="38"/>
      <c r="O66" s="38"/>
      <c r="P66" s="38"/>
      <c r="Q66" s="38"/>
      <c r="R66" s="36"/>
      <c r="S66" s="36"/>
      <c r="T66" s="36"/>
      <c r="U66" s="36"/>
    </row>
    <row r="67" spans="1:21" ht="11.25">
      <c r="A67" s="36"/>
      <c r="B67" s="36"/>
      <c r="C67" s="36"/>
      <c r="D67" s="36"/>
      <c r="E67" s="36"/>
      <c r="F67" s="36"/>
      <c r="G67" s="36"/>
      <c r="H67" s="36"/>
      <c r="I67" s="36"/>
      <c r="J67" s="36"/>
      <c r="K67" s="97"/>
      <c r="L67" s="97"/>
      <c r="M67" s="38"/>
      <c r="N67" s="38"/>
      <c r="O67" s="38"/>
      <c r="P67" s="38"/>
      <c r="Q67" s="38"/>
      <c r="R67" s="36"/>
      <c r="S67" s="36"/>
      <c r="T67" s="36"/>
      <c r="U67" s="36"/>
    </row>
    <row r="68" spans="1:21" ht="11.25">
      <c r="A68" s="36"/>
      <c r="B68" s="36"/>
      <c r="C68" s="36"/>
      <c r="D68" s="36"/>
      <c r="E68" s="36"/>
      <c r="F68" s="36"/>
      <c r="G68" s="36"/>
      <c r="H68" s="36"/>
      <c r="I68" s="36"/>
      <c r="J68" s="36"/>
      <c r="K68" s="97"/>
      <c r="L68" s="97"/>
      <c r="M68" s="38"/>
      <c r="N68" s="38"/>
      <c r="O68" s="38"/>
      <c r="P68" s="38"/>
      <c r="Q68" s="38"/>
      <c r="R68" s="36"/>
      <c r="S68" s="36"/>
      <c r="T68" s="36"/>
      <c r="U68" s="36"/>
    </row>
    <row r="69" spans="1:21" ht="11.25">
      <c r="A69" s="36"/>
      <c r="B69" s="36"/>
      <c r="C69" s="36"/>
      <c r="D69" s="36"/>
      <c r="E69" s="36"/>
      <c r="F69" s="36"/>
      <c r="G69" s="36"/>
      <c r="H69" s="36"/>
      <c r="I69" s="36"/>
      <c r="J69" s="36"/>
      <c r="K69" s="97"/>
      <c r="L69" s="97"/>
      <c r="M69" s="38"/>
      <c r="N69" s="38"/>
      <c r="O69" s="38"/>
      <c r="P69" s="38"/>
      <c r="Q69" s="38"/>
      <c r="R69" s="36"/>
      <c r="S69" s="36"/>
      <c r="T69" s="36"/>
      <c r="U69" s="36"/>
    </row>
    <row r="70" spans="1:21" ht="11.25">
      <c r="A70" s="36"/>
      <c r="B70" s="36"/>
      <c r="C70" s="36"/>
      <c r="D70" s="36"/>
      <c r="E70" s="36"/>
      <c r="F70" s="36"/>
      <c r="G70" s="36"/>
      <c r="H70" s="36"/>
      <c r="I70" s="36"/>
      <c r="J70" s="36"/>
      <c r="K70" s="97"/>
      <c r="L70" s="97"/>
      <c r="M70" s="38"/>
      <c r="N70" s="38"/>
      <c r="O70" s="38"/>
      <c r="P70" s="38"/>
      <c r="Q70" s="38"/>
      <c r="R70" s="36"/>
      <c r="S70" s="36"/>
      <c r="T70" s="36"/>
      <c r="U70" s="36"/>
    </row>
    <row r="71" spans="1:21" ht="11.25">
      <c r="A71" s="36"/>
      <c r="B71" s="36"/>
      <c r="C71" s="36"/>
      <c r="D71" s="36"/>
      <c r="E71" s="36"/>
      <c r="F71" s="36"/>
      <c r="G71" s="36"/>
      <c r="H71" s="36"/>
      <c r="I71" s="36"/>
      <c r="J71" s="36"/>
      <c r="K71" s="97"/>
      <c r="L71" s="97"/>
      <c r="M71" s="38"/>
      <c r="N71" s="38"/>
      <c r="O71" s="38"/>
      <c r="P71" s="38"/>
      <c r="Q71" s="38"/>
      <c r="R71" s="36"/>
      <c r="S71" s="36"/>
      <c r="T71" s="36"/>
      <c r="U71" s="36"/>
    </row>
    <row r="72" spans="1:21" ht="11.25">
      <c r="A72" s="36"/>
      <c r="B72" s="36"/>
      <c r="C72" s="36"/>
      <c r="D72" s="36"/>
      <c r="E72" s="36"/>
      <c r="F72" s="36"/>
      <c r="G72" s="36"/>
      <c r="H72" s="36"/>
      <c r="I72" s="36"/>
      <c r="J72" s="36"/>
      <c r="K72" s="97"/>
      <c r="L72" s="97"/>
      <c r="M72" s="38"/>
      <c r="N72" s="38"/>
      <c r="O72" s="38"/>
      <c r="P72" s="38"/>
      <c r="Q72" s="38"/>
      <c r="R72" s="36"/>
      <c r="S72" s="36"/>
      <c r="T72" s="36"/>
      <c r="U72" s="36"/>
    </row>
    <row r="73" spans="1:21" ht="11.25">
      <c r="A73" s="36"/>
      <c r="B73" s="36"/>
      <c r="C73" s="36"/>
      <c r="D73" s="36"/>
      <c r="E73" s="36"/>
      <c r="F73" s="36"/>
      <c r="G73" s="36"/>
      <c r="H73" s="36"/>
      <c r="I73" s="36"/>
      <c r="J73" s="36"/>
      <c r="K73" s="97"/>
      <c r="L73" s="97"/>
      <c r="M73" s="38"/>
      <c r="N73" s="38"/>
      <c r="O73" s="38"/>
      <c r="P73" s="38"/>
      <c r="Q73" s="38"/>
      <c r="R73" s="36"/>
      <c r="S73" s="36"/>
      <c r="T73" s="36"/>
      <c r="U73" s="36"/>
    </row>
    <row r="74" spans="1:21" ht="11.25">
      <c r="A74" s="36"/>
      <c r="B74" s="36"/>
      <c r="C74" s="36"/>
      <c r="D74" s="36"/>
      <c r="E74" s="36"/>
      <c r="F74" s="36"/>
      <c r="G74" s="36"/>
      <c r="H74" s="36"/>
      <c r="I74" s="36"/>
      <c r="J74" s="36"/>
      <c r="K74" s="97"/>
      <c r="L74" s="97"/>
      <c r="M74" s="38"/>
      <c r="N74" s="38"/>
      <c r="O74" s="38"/>
      <c r="P74" s="38"/>
      <c r="Q74" s="38"/>
      <c r="R74" s="36"/>
      <c r="S74" s="36"/>
      <c r="T74" s="36"/>
      <c r="U74" s="36"/>
    </row>
    <row r="75" spans="1:21" ht="12.75" customHeight="1">
      <c r="A75" s="36"/>
      <c r="B75" s="36"/>
      <c r="C75" s="36"/>
      <c r="D75" s="36"/>
      <c r="E75" s="36"/>
      <c r="F75" s="36"/>
      <c r="G75" s="36"/>
      <c r="H75" s="36"/>
      <c r="I75" s="36"/>
      <c r="J75" s="36"/>
      <c r="K75" s="97"/>
      <c r="L75" s="97"/>
      <c r="M75" s="38"/>
      <c r="N75" s="38"/>
      <c r="O75" s="38"/>
      <c r="P75" s="38"/>
      <c r="Q75" s="38"/>
      <c r="R75" s="36"/>
      <c r="S75" s="36"/>
      <c r="T75" s="36"/>
      <c r="U75" s="36"/>
    </row>
    <row r="76" spans="1:21" ht="11.25">
      <c r="A76" s="36"/>
      <c r="B76" s="36"/>
      <c r="C76" s="36"/>
      <c r="D76" s="36"/>
      <c r="E76" s="36"/>
      <c r="F76" s="36"/>
      <c r="G76" s="36"/>
      <c r="H76" s="36"/>
      <c r="I76" s="36"/>
      <c r="J76" s="36"/>
      <c r="K76" s="97"/>
      <c r="L76" s="97"/>
      <c r="M76" s="38"/>
      <c r="N76" s="38"/>
      <c r="O76" s="38"/>
      <c r="P76" s="38"/>
      <c r="Q76" s="38"/>
      <c r="R76" s="36"/>
      <c r="S76" s="36"/>
      <c r="T76" s="36"/>
      <c r="U76" s="36"/>
    </row>
    <row r="77" spans="1:21" ht="26.25" customHeight="1">
      <c r="A77" s="36"/>
      <c r="B77" s="36"/>
      <c r="C77" s="36"/>
      <c r="D77" s="36"/>
      <c r="E77" s="36"/>
      <c r="F77" s="36"/>
      <c r="G77" s="36"/>
      <c r="H77" s="36"/>
      <c r="I77" s="36"/>
      <c r="J77" s="36"/>
      <c r="K77" s="97"/>
      <c r="L77" s="97"/>
      <c r="M77" s="38"/>
      <c r="N77" s="38"/>
      <c r="O77" s="38"/>
      <c r="P77" s="38"/>
      <c r="Q77" s="38"/>
      <c r="R77" s="36"/>
      <c r="S77" s="36"/>
      <c r="T77" s="36"/>
      <c r="U77" s="36"/>
    </row>
    <row r="78" spans="1:21" ht="52.5" customHeight="1">
      <c r="A78" s="36"/>
      <c r="B78" s="36"/>
      <c r="C78" s="36"/>
      <c r="D78" s="36"/>
      <c r="E78" s="36"/>
      <c r="F78" s="36"/>
      <c r="G78" s="36"/>
      <c r="H78" s="36"/>
      <c r="I78" s="36"/>
      <c r="J78" s="36"/>
      <c r="K78" s="97"/>
      <c r="L78" s="97"/>
      <c r="M78" s="38"/>
      <c r="N78" s="38"/>
      <c r="O78" s="38"/>
      <c r="P78" s="38"/>
      <c r="Q78" s="38"/>
      <c r="R78" s="36"/>
      <c r="S78" s="36"/>
      <c r="T78" s="36"/>
      <c r="U78" s="36"/>
    </row>
    <row r="79" spans="1:21" ht="11.25">
      <c r="A79" s="36"/>
      <c r="B79" s="36"/>
      <c r="C79" s="36"/>
      <c r="D79" s="36"/>
      <c r="E79" s="36"/>
      <c r="F79" s="36"/>
      <c r="G79" s="36"/>
      <c r="H79" s="36"/>
      <c r="I79" s="36"/>
      <c r="J79" s="36"/>
      <c r="K79" s="97"/>
      <c r="L79" s="97"/>
      <c r="M79" s="38"/>
      <c r="N79" s="38"/>
      <c r="O79" s="38"/>
      <c r="P79" s="38"/>
      <c r="Q79" s="38"/>
      <c r="R79" s="36"/>
      <c r="S79" s="36"/>
      <c r="T79" s="36"/>
      <c r="U79" s="36"/>
    </row>
    <row r="80" spans="1:21" ht="11.25">
      <c r="A80" s="36"/>
      <c r="B80" s="36"/>
      <c r="C80" s="36"/>
      <c r="D80" s="36"/>
      <c r="E80" s="36"/>
      <c r="F80" s="36"/>
      <c r="G80" s="36"/>
      <c r="H80" s="36"/>
      <c r="I80" s="36"/>
      <c r="J80" s="36"/>
      <c r="K80" s="97"/>
      <c r="L80" s="97"/>
      <c r="M80" s="38"/>
      <c r="N80" s="38"/>
      <c r="O80" s="38"/>
      <c r="P80" s="38"/>
      <c r="Q80" s="38"/>
      <c r="R80" s="36"/>
      <c r="S80" s="36"/>
      <c r="T80" s="36"/>
      <c r="U80" s="36"/>
    </row>
    <row r="81" spans="1:21" ht="11.25">
      <c r="A81" s="36"/>
      <c r="B81" s="36"/>
      <c r="C81" s="36"/>
      <c r="D81" s="36"/>
      <c r="E81" s="36"/>
      <c r="F81" s="36"/>
      <c r="G81" s="36"/>
      <c r="H81" s="36"/>
      <c r="I81" s="36"/>
      <c r="J81" s="36"/>
      <c r="K81" s="97"/>
      <c r="L81" s="97"/>
      <c r="M81" s="38"/>
      <c r="N81" s="38"/>
      <c r="O81" s="38"/>
      <c r="P81" s="38"/>
      <c r="Q81" s="38"/>
      <c r="R81" s="36"/>
      <c r="S81" s="36"/>
      <c r="T81" s="36"/>
      <c r="U81" s="36"/>
    </row>
    <row r="82" spans="1:21" ht="11.25">
      <c r="A82" s="36"/>
      <c r="B82" s="36"/>
      <c r="C82" s="36"/>
      <c r="D82" s="36"/>
      <c r="E82" s="36"/>
      <c r="F82" s="36"/>
      <c r="G82" s="36"/>
      <c r="H82" s="36"/>
      <c r="I82" s="36"/>
      <c r="J82" s="36"/>
      <c r="K82" s="97"/>
      <c r="L82" s="97"/>
      <c r="M82" s="38"/>
      <c r="N82" s="38"/>
      <c r="O82" s="38"/>
      <c r="P82" s="38"/>
      <c r="Q82" s="38"/>
      <c r="R82" s="36"/>
      <c r="S82" s="36"/>
      <c r="T82" s="36"/>
      <c r="U82" s="36"/>
    </row>
    <row r="83" spans="1:21" ht="11.25">
      <c r="A83" s="36"/>
      <c r="B83" s="36"/>
      <c r="C83" s="36"/>
      <c r="D83" s="36"/>
      <c r="E83" s="36"/>
      <c r="F83" s="36"/>
      <c r="G83" s="36"/>
      <c r="H83" s="36"/>
      <c r="I83" s="36"/>
      <c r="J83" s="36"/>
      <c r="K83" s="97"/>
      <c r="L83" s="97"/>
      <c r="M83" s="38"/>
      <c r="N83" s="38"/>
      <c r="O83" s="38"/>
      <c r="P83" s="38"/>
      <c r="Q83" s="38"/>
      <c r="R83" s="36"/>
      <c r="S83" s="36"/>
      <c r="T83" s="36"/>
      <c r="U83" s="36"/>
    </row>
    <row r="84" spans="1:21" ht="11.25">
      <c r="A84" s="36"/>
      <c r="B84" s="36"/>
      <c r="C84" s="36"/>
      <c r="D84" s="36"/>
      <c r="E84" s="36"/>
      <c r="F84" s="36"/>
      <c r="G84" s="36"/>
      <c r="H84" s="36"/>
      <c r="I84" s="36"/>
      <c r="J84" s="36"/>
      <c r="K84" s="97"/>
      <c r="L84" s="97"/>
      <c r="M84" s="38"/>
      <c r="N84" s="38"/>
      <c r="O84" s="38"/>
      <c r="P84" s="38"/>
      <c r="Q84" s="38"/>
      <c r="R84" s="36"/>
      <c r="S84" s="36"/>
      <c r="T84" s="36"/>
      <c r="U84" s="36"/>
    </row>
    <row r="85" spans="1:21" ht="11.25">
      <c r="A85" s="36"/>
      <c r="B85" s="36"/>
      <c r="C85" s="36"/>
      <c r="D85" s="36"/>
      <c r="E85" s="36"/>
      <c r="F85" s="36"/>
      <c r="G85" s="36"/>
      <c r="H85" s="36"/>
      <c r="I85" s="36"/>
      <c r="J85" s="36"/>
      <c r="K85" s="97"/>
      <c r="L85" s="97"/>
      <c r="M85" s="38"/>
      <c r="N85" s="38"/>
      <c r="O85" s="38"/>
      <c r="P85" s="38"/>
      <c r="Q85" s="38"/>
      <c r="R85" s="36"/>
      <c r="S85" s="36"/>
      <c r="T85" s="36"/>
      <c r="U85" s="36"/>
    </row>
    <row r="86" spans="1:21" ht="11.25">
      <c r="A86" s="36"/>
      <c r="B86" s="36"/>
      <c r="C86" s="36"/>
      <c r="D86" s="36"/>
      <c r="E86" s="36"/>
      <c r="F86" s="36"/>
      <c r="G86" s="36"/>
      <c r="H86" s="36"/>
      <c r="I86" s="36"/>
      <c r="J86" s="36"/>
      <c r="K86" s="97"/>
      <c r="L86" s="97"/>
      <c r="M86" s="38"/>
      <c r="N86" s="38"/>
      <c r="O86" s="38"/>
      <c r="P86" s="38"/>
      <c r="Q86" s="38"/>
      <c r="R86" s="36"/>
      <c r="S86" s="36"/>
      <c r="T86" s="36"/>
      <c r="U86" s="36"/>
    </row>
    <row r="87" spans="1:21" ht="11.25">
      <c r="A87" s="36"/>
      <c r="B87" s="36"/>
      <c r="C87" s="36"/>
      <c r="D87" s="36"/>
      <c r="E87" s="36"/>
      <c r="F87" s="36"/>
      <c r="G87" s="36"/>
      <c r="H87" s="36"/>
      <c r="I87" s="36"/>
      <c r="J87" s="36"/>
      <c r="K87" s="97"/>
      <c r="L87" s="97"/>
      <c r="M87" s="38"/>
      <c r="N87" s="38"/>
      <c r="O87" s="38"/>
      <c r="P87" s="38"/>
      <c r="Q87" s="38"/>
      <c r="R87" s="36"/>
      <c r="S87" s="36"/>
      <c r="T87" s="36"/>
      <c r="U87" s="36"/>
    </row>
    <row r="88" spans="1:21" ht="13.5" customHeight="1">
      <c r="A88" s="36"/>
      <c r="B88" s="36"/>
      <c r="C88" s="36"/>
      <c r="D88" s="36"/>
      <c r="E88" s="36"/>
      <c r="F88" s="36"/>
      <c r="G88" s="36"/>
      <c r="H88" s="36"/>
      <c r="I88" s="36"/>
      <c r="J88" s="36"/>
      <c r="K88" s="97"/>
      <c r="L88" s="97"/>
      <c r="M88" s="38"/>
      <c r="N88" s="38"/>
      <c r="O88" s="38"/>
      <c r="P88" s="38"/>
      <c r="Q88" s="38"/>
      <c r="R88" s="36"/>
      <c r="S88" s="36"/>
      <c r="T88" s="36"/>
      <c r="U88" s="36"/>
    </row>
    <row r="89" spans="1:21" ht="11.25">
      <c r="A89" s="36"/>
      <c r="B89" s="36"/>
      <c r="C89" s="36"/>
      <c r="D89" s="36"/>
      <c r="E89" s="36"/>
      <c r="F89" s="36"/>
      <c r="G89" s="36"/>
      <c r="H89" s="36"/>
      <c r="I89" s="36"/>
      <c r="J89" s="36"/>
      <c r="K89" s="97"/>
      <c r="L89" s="97"/>
      <c r="M89" s="38"/>
      <c r="N89" s="38"/>
      <c r="O89" s="38"/>
      <c r="P89" s="38"/>
      <c r="Q89" s="38"/>
      <c r="R89" s="36"/>
      <c r="S89" s="36"/>
      <c r="T89" s="36"/>
      <c r="U89" s="36"/>
    </row>
    <row r="90" spans="1:21" ht="11.25">
      <c r="A90" s="36"/>
      <c r="B90" s="36"/>
      <c r="C90" s="36"/>
      <c r="D90" s="36"/>
      <c r="E90" s="36"/>
      <c r="F90" s="36"/>
      <c r="G90" s="36"/>
      <c r="H90" s="36"/>
      <c r="I90" s="36"/>
      <c r="J90" s="36"/>
      <c r="K90" s="97"/>
      <c r="L90" s="97"/>
      <c r="M90" s="38"/>
      <c r="N90" s="38"/>
      <c r="O90" s="38"/>
      <c r="P90" s="38"/>
      <c r="Q90" s="38"/>
      <c r="R90" s="36"/>
      <c r="S90" s="36"/>
      <c r="T90" s="36"/>
      <c r="U90" s="36"/>
    </row>
    <row r="91" spans="1:21" ht="11.25">
      <c r="A91" s="36"/>
      <c r="B91" s="36"/>
      <c r="C91" s="36"/>
      <c r="D91" s="36"/>
      <c r="E91" s="36"/>
      <c r="F91" s="36"/>
      <c r="G91" s="36"/>
      <c r="H91" s="36"/>
      <c r="I91" s="36"/>
      <c r="J91" s="36"/>
      <c r="K91" s="97"/>
      <c r="L91" s="97"/>
      <c r="M91" s="38"/>
      <c r="N91" s="38"/>
      <c r="O91" s="38"/>
      <c r="P91" s="38"/>
      <c r="Q91" s="38"/>
      <c r="R91" s="36"/>
      <c r="S91" s="36"/>
      <c r="T91" s="36"/>
      <c r="U91" s="36"/>
    </row>
    <row r="92" spans="1:21" ht="11.25">
      <c r="A92" s="36"/>
      <c r="B92" s="36"/>
      <c r="C92" s="36"/>
      <c r="D92" s="36"/>
      <c r="E92" s="36"/>
      <c r="F92" s="36"/>
      <c r="G92" s="36"/>
      <c r="H92" s="36"/>
      <c r="I92" s="36"/>
      <c r="J92" s="36"/>
      <c r="K92" s="97"/>
      <c r="L92" s="97"/>
      <c r="M92" s="38"/>
      <c r="N92" s="38"/>
      <c r="O92" s="38"/>
      <c r="P92" s="38"/>
      <c r="Q92" s="38"/>
      <c r="R92" s="36"/>
      <c r="S92" s="36"/>
      <c r="T92" s="36"/>
      <c r="U92" s="36"/>
    </row>
  </sheetData>
  <sheetProtection/>
  <mergeCells count="26">
    <mergeCell ref="A1:S1"/>
    <mergeCell ref="A3:A5"/>
    <mergeCell ref="A29:S29"/>
    <mergeCell ref="B3:K3"/>
    <mergeCell ref="H5:I5"/>
    <mergeCell ref="B4:C5"/>
    <mergeCell ref="D4:E4"/>
    <mergeCell ref="F4:G4"/>
    <mergeCell ref="M3:S3"/>
    <mergeCell ref="N4:O4"/>
    <mergeCell ref="A31:A33"/>
    <mergeCell ref="M31:S31"/>
    <mergeCell ref="M32:M33"/>
    <mergeCell ref="N32:O32"/>
    <mergeCell ref="R32:R33"/>
    <mergeCell ref="S32:S33"/>
    <mergeCell ref="D32:E32"/>
    <mergeCell ref="B31:K31"/>
    <mergeCell ref="H33:I33"/>
    <mergeCell ref="B32:C33"/>
    <mergeCell ref="R4:R5"/>
    <mergeCell ref="S4:S5"/>
    <mergeCell ref="F32:G32"/>
    <mergeCell ref="H32:J32"/>
    <mergeCell ref="H4:J4"/>
    <mergeCell ref="M4:M5"/>
  </mergeCells>
  <printOptions horizontalCentered="1"/>
  <pageMargins left="0.5905511811023623" right="0.5905511811023623" top="0.7874015748031497" bottom="0.984251968503937" header="0.8661417322834646" footer="0.5118110236220472"/>
  <pageSetup fitToHeight="0" horizontalDpi="300" verticalDpi="300" orientation="landscape" paperSize="9" scale="93" r:id="rId1"/>
</worksheet>
</file>

<file path=xl/worksheets/sheet6.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
    </sheetView>
  </sheetViews>
  <sheetFormatPr defaultColWidth="13.33203125" defaultRowHeight="12.75"/>
  <cols>
    <col min="1" max="1" width="13.33203125" style="406" customWidth="1"/>
    <col min="2" max="2" width="16.83203125" style="406" customWidth="1"/>
    <col min="3" max="3" width="17.66015625" style="406" customWidth="1"/>
    <col min="4" max="4" width="15.83203125" style="406" customWidth="1"/>
    <col min="5" max="5" width="18.83203125" style="406" customWidth="1"/>
    <col min="6" max="16384" width="13.33203125" style="406" customWidth="1"/>
  </cols>
  <sheetData>
    <row r="1" ht="11.25">
      <c r="A1" s="568" t="s">
        <v>146</v>
      </c>
    </row>
    <row r="2" ht="11.25">
      <c r="A2" s="568" t="s">
        <v>141</v>
      </c>
    </row>
    <row r="4" spans="1:8" s="570" customFormat="1" ht="90">
      <c r="A4" s="668"/>
      <c r="B4" s="669" t="s">
        <v>142</v>
      </c>
      <c r="C4" s="669" t="s">
        <v>57</v>
      </c>
      <c r="D4" s="669" t="s">
        <v>58</v>
      </c>
      <c r="E4" s="669" t="s">
        <v>143</v>
      </c>
      <c r="F4" s="662" t="s">
        <v>144</v>
      </c>
      <c r="G4" s="569"/>
      <c r="H4" s="569"/>
    </row>
    <row r="5" spans="1:9" ht="11.25">
      <c r="A5" s="663">
        <v>1970</v>
      </c>
      <c r="B5" s="664">
        <v>100</v>
      </c>
      <c r="C5" s="664">
        <v>100</v>
      </c>
      <c r="D5" s="664">
        <v>100</v>
      </c>
      <c r="E5" s="664">
        <v>100</v>
      </c>
      <c r="F5" s="665">
        <v>100</v>
      </c>
      <c r="I5" s="571"/>
    </row>
    <row r="6" spans="1:9" ht="11.25">
      <c r="A6" s="663">
        <v>1971</v>
      </c>
      <c r="B6" s="664">
        <v>105.56488870222596</v>
      </c>
      <c r="C6" s="664">
        <v>112.07871522280027</v>
      </c>
      <c r="D6" s="664">
        <v>112.06740556435196</v>
      </c>
      <c r="E6" s="664">
        <v>110.1</v>
      </c>
      <c r="F6" s="664">
        <v>111.44761336124395</v>
      </c>
      <c r="G6" s="572"/>
      <c r="H6" s="572"/>
      <c r="I6" s="573"/>
    </row>
    <row r="7" spans="1:9" ht="11.25">
      <c r="A7" s="663">
        <v>1972</v>
      </c>
      <c r="B7" s="664">
        <v>111.94876102477951</v>
      </c>
      <c r="C7" s="664">
        <v>125.85387921284776</v>
      </c>
      <c r="D7" s="664">
        <v>125.8651888712961</v>
      </c>
      <c r="E7" s="664">
        <v>122.7615</v>
      </c>
      <c r="F7" s="664">
        <v>122.99243263120847</v>
      </c>
      <c r="G7" s="572"/>
      <c r="H7" s="572"/>
      <c r="I7" s="573"/>
    </row>
    <row r="8" spans="1:9" ht="11.25">
      <c r="A8" s="663">
        <v>1973</v>
      </c>
      <c r="B8" s="664">
        <v>120.22259554808907</v>
      </c>
      <c r="C8" s="664">
        <v>155.16851391087988</v>
      </c>
      <c r="D8" s="664">
        <v>155.16851391087988</v>
      </c>
      <c r="E8" s="664">
        <v>136.1425035</v>
      </c>
      <c r="F8" s="664">
        <v>139.23449883586807</v>
      </c>
      <c r="G8" s="572"/>
      <c r="H8" s="572"/>
      <c r="I8" s="573"/>
    </row>
    <row r="9" spans="1:9" ht="11.25">
      <c r="A9" s="663">
        <v>1974</v>
      </c>
      <c r="B9" s="664">
        <v>136.64426711465777</v>
      </c>
      <c r="C9" s="664">
        <v>179.30332503958383</v>
      </c>
      <c r="D9" s="664">
        <v>179.3146346980321</v>
      </c>
      <c r="E9" s="664">
        <v>157.17570343572902</v>
      </c>
      <c r="F9" s="664">
        <v>162.98480348117542</v>
      </c>
      <c r="G9" s="572"/>
      <c r="H9" s="572"/>
      <c r="I9" s="573"/>
    </row>
    <row r="10" spans="1:9" ht="11.25">
      <c r="A10" s="663">
        <v>1975</v>
      </c>
      <c r="B10" s="664">
        <v>152.64594708105844</v>
      </c>
      <c r="C10" s="664">
        <v>234.4944582673603</v>
      </c>
      <c r="D10" s="664">
        <v>234.48314860891202</v>
      </c>
      <c r="E10" s="664">
        <v>183.11723893638924</v>
      </c>
      <c r="F10" s="664">
        <v>189.71902461514134</v>
      </c>
      <c r="G10" s="572"/>
      <c r="H10" s="572"/>
      <c r="I10" s="573"/>
    </row>
    <row r="11" spans="1:9" ht="11.25">
      <c r="A11" s="663">
        <v>1976</v>
      </c>
      <c r="B11" s="664">
        <v>167.30365392692156</v>
      </c>
      <c r="C11" s="664">
        <v>277.58425695543997</v>
      </c>
      <c r="D11" s="664">
        <v>277.58425695543997</v>
      </c>
      <c r="E11" s="664">
        <v>214.57787928909457</v>
      </c>
      <c r="F11" s="664">
        <v>216.12060770028256</v>
      </c>
      <c r="G11" s="572"/>
      <c r="H11" s="572"/>
      <c r="I11" s="573"/>
    </row>
    <row r="12" spans="1:9" ht="11.25">
      <c r="A12" s="663">
        <v>1977</v>
      </c>
      <c r="B12" s="664">
        <v>183.242335153297</v>
      </c>
      <c r="C12" s="664">
        <v>310.33702782175976</v>
      </c>
      <c r="D12" s="664">
        <v>310.34833748020804</v>
      </c>
      <c r="E12" s="664">
        <v>249.5768188684216</v>
      </c>
      <c r="F12" s="664">
        <v>239.92889406994348</v>
      </c>
      <c r="G12" s="572"/>
      <c r="H12" s="572"/>
      <c r="I12" s="573"/>
    </row>
    <row r="13" spans="1:9" ht="11.25">
      <c r="A13" s="663">
        <v>1978</v>
      </c>
      <c r="B13" s="664">
        <v>200.16799664006723</v>
      </c>
      <c r="C13" s="664">
        <v>379.3033250395838</v>
      </c>
      <c r="D13" s="664">
        <v>379.3146346980321</v>
      </c>
      <c r="E13" s="664">
        <v>281.92397120832004</v>
      </c>
      <c r="F13" s="664">
        <v>268.8700557443808</v>
      </c>
      <c r="G13" s="572"/>
      <c r="H13" s="572"/>
      <c r="I13" s="573"/>
    </row>
    <row r="14" spans="1:9" ht="11.25">
      <c r="A14" s="663">
        <v>1979</v>
      </c>
      <c r="B14" s="664">
        <v>221.44057118857626</v>
      </c>
      <c r="C14" s="664">
        <v>444.83148608912006</v>
      </c>
      <c r="D14" s="664">
        <v>444.83148608912006</v>
      </c>
      <c r="E14" s="664">
        <v>312.25899051033525</v>
      </c>
      <c r="F14" s="664">
        <v>300.8058761978505</v>
      </c>
      <c r="G14" s="572"/>
      <c r="H14" s="572"/>
      <c r="I14" s="573"/>
    </row>
    <row r="15" spans="1:9" ht="11.25">
      <c r="A15" s="663">
        <v>1980</v>
      </c>
      <c r="B15" s="664">
        <v>251.4069718605629</v>
      </c>
      <c r="C15" s="664">
        <v>503.4607554851844</v>
      </c>
      <c r="D15" s="664">
        <v>503.44944582673594</v>
      </c>
      <c r="E15" s="664">
        <v>350.1847184617585</v>
      </c>
      <c r="F15" s="664">
        <v>345.53373918895755</v>
      </c>
      <c r="G15" s="572"/>
      <c r="H15" s="572"/>
      <c r="I15" s="573"/>
    </row>
    <row r="16" spans="1:9" ht="11.25">
      <c r="A16" s="663">
        <v>1981</v>
      </c>
      <c r="B16" s="664">
        <v>284.8284702086708</v>
      </c>
      <c r="C16" s="664">
        <v>586.2022166930558</v>
      </c>
      <c r="D16" s="664">
        <v>586.2135263515042</v>
      </c>
      <c r="E16" s="664">
        <v>396.8132144638155</v>
      </c>
      <c r="F16" s="664">
        <v>395.4835721358494</v>
      </c>
      <c r="G16" s="572"/>
      <c r="H16" s="572"/>
      <c r="I16" s="573"/>
    </row>
    <row r="17" spans="1:9" ht="11.25">
      <c r="A17" s="663">
        <v>1982</v>
      </c>
      <c r="B17" s="664">
        <v>318.62808733130163</v>
      </c>
      <c r="C17" s="664">
        <v>827.5955666138882</v>
      </c>
      <c r="D17" s="664">
        <v>765.5168513910879</v>
      </c>
      <c r="E17" s="664">
        <v>454.7312776205251</v>
      </c>
      <c r="F17" s="664">
        <v>447.5586955181306</v>
      </c>
      <c r="G17" s="572"/>
      <c r="H17" s="572"/>
      <c r="I17" s="573"/>
    </row>
    <row r="18" spans="1:9" ht="11.25">
      <c r="A18" s="663">
        <v>1983</v>
      </c>
      <c r="B18" s="664">
        <v>348.77255630021114</v>
      </c>
      <c r="C18" s="664">
        <v>913.797783306944</v>
      </c>
      <c r="D18" s="664">
        <v>844.83148608912</v>
      </c>
      <c r="E18" s="664">
        <v>491.83734987436</v>
      </c>
      <c r="F18" s="664">
        <v>488.9608012376542</v>
      </c>
      <c r="G18" s="572"/>
      <c r="H18" s="572"/>
      <c r="I18" s="573"/>
    </row>
    <row r="19" spans="1:9" ht="11.25">
      <c r="A19" s="663">
        <v>1984</v>
      </c>
      <c r="B19" s="664">
        <v>375.639995889922</v>
      </c>
      <c r="C19" s="664">
        <v>967.2472291336801</v>
      </c>
      <c r="D19" s="664">
        <v>885.8629269396064</v>
      </c>
      <c r="E19" s="664">
        <v>511.70561145988466</v>
      </c>
      <c r="F19" s="664">
        <v>527.3738439968868</v>
      </c>
      <c r="G19" s="572"/>
      <c r="H19" s="572"/>
      <c r="I19" s="573"/>
    </row>
    <row r="20" spans="1:9" ht="11.25">
      <c r="A20" s="663">
        <v>1985</v>
      </c>
      <c r="B20" s="664">
        <v>398.0120233825273</v>
      </c>
      <c r="C20" s="664">
        <v>1022.0764532911106</v>
      </c>
      <c r="D20" s="664">
        <v>928.7943904094096</v>
      </c>
      <c r="E20" s="664">
        <v>543.9185031125074</v>
      </c>
      <c r="F20" s="664">
        <v>562.0249481097613</v>
      </c>
      <c r="G20" s="572"/>
      <c r="H20" s="572"/>
      <c r="I20" s="573"/>
    </row>
    <row r="21" spans="1:9" ht="11.25">
      <c r="A21" s="663">
        <v>1986</v>
      </c>
      <c r="B21" s="664">
        <v>407.7800917243689</v>
      </c>
      <c r="C21" s="664">
        <v>1064.4876724722913</v>
      </c>
      <c r="D21" s="664">
        <v>964.4876724722913</v>
      </c>
      <c r="E21" s="664">
        <v>553.7443908712347</v>
      </c>
      <c r="F21" s="664">
        <v>588.972502043531</v>
      </c>
      <c r="G21" s="572"/>
      <c r="H21" s="572"/>
      <c r="I21" s="573"/>
    </row>
    <row r="22" spans="1:9" ht="11.25">
      <c r="A22" s="663">
        <v>1987</v>
      </c>
      <c r="B22" s="664">
        <v>421.1192818255936</v>
      </c>
      <c r="C22" s="664">
        <v>1089.3236824247906</v>
      </c>
      <c r="D22" s="664">
        <v>977.0753223252657</v>
      </c>
      <c r="E22" s="664">
        <v>569.3489078059862</v>
      </c>
      <c r="F22" s="664">
        <v>611.3680695549565</v>
      </c>
      <c r="G22" s="572"/>
      <c r="H22" s="572"/>
      <c r="I22" s="573"/>
    </row>
    <row r="23" spans="1:9" ht="11.25">
      <c r="A23" s="663">
        <v>1988</v>
      </c>
      <c r="B23" s="664">
        <v>431.93768009666553</v>
      </c>
      <c r="C23" s="664">
        <v>1128.6360551911332</v>
      </c>
      <c r="D23" s="664">
        <v>1012.5876498529743</v>
      </c>
      <c r="E23" s="664">
        <v>591.745955141258</v>
      </c>
      <c r="F23" s="664">
        <v>638.4820676622172</v>
      </c>
      <c r="G23" s="572"/>
      <c r="H23" s="572"/>
      <c r="I23" s="573"/>
    </row>
    <row r="24" spans="1:9" ht="11.25">
      <c r="A24" s="663">
        <v>1989</v>
      </c>
      <c r="B24" s="664">
        <v>447.0204178804127</v>
      </c>
      <c r="C24" s="664">
        <v>1157.9280705722686</v>
      </c>
      <c r="D24" s="664">
        <v>1038.9730830128929</v>
      </c>
      <c r="E24" s="664">
        <v>606.6319163887915</v>
      </c>
      <c r="F24" s="664">
        <v>664.4551099239952</v>
      </c>
      <c r="G24" s="572"/>
      <c r="H24" s="572"/>
      <c r="I24" s="573"/>
    </row>
    <row r="25" spans="1:9" ht="11.25">
      <c r="A25" s="663">
        <v>1990</v>
      </c>
      <c r="B25" s="664">
        <v>462.33422824859025</v>
      </c>
      <c r="C25" s="664">
        <v>1197.2404433386112</v>
      </c>
      <c r="D25" s="664">
        <v>1074.146120787152</v>
      </c>
      <c r="E25" s="664">
        <v>627.7302711248354</v>
      </c>
      <c r="F25" s="664">
        <v>702.7720792426045</v>
      </c>
      <c r="G25" s="572"/>
      <c r="H25" s="572"/>
      <c r="I25" s="573"/>
    </row>
    <row r="26" spans="1:9" ht="11.25">
      <c r="A26" s="663">
        <v>1991</v>
      </c>
      <c r="B26" s="664">
        <v>477.23824918983524</v>
      </c>
      <c r="C26" s="664">
        <v>1233.4539696901154</v>
      </c>
      <c r="D26" s="664">
        <v>1106.5596019000227</v>
      </c>
      <c r="E26" s="664">
        <v>643.5088992198292</v>
      </c>
      <c r="F26" s="664">
        <v>734.2230107145559</v>
      </c>
      <c r="G26" s="572"/>
      <c r="H26" s="572"/>
      <c r="I26" s="573"/>
    </row>
    <row r="27" spans="1:9" ht="11.25">
      <c r="A27" s="663">
        <v>1992</v>
      </c>
      <c r="B27" s="664">
        <v>488.0292910582737</v>
      </c>
      <c r="C27" s="664">
        <v>1255.8697127346752</v>
      </c>
      <c r="D27" s="664">
        <v>1126.5550780366432</v>
      </c>
      <c r="E27" s="664">
        <v>661.6429799998441</v>
      </c>
      <c r="F27" s="664">
        <v>758.395040613386</v>
      </c>
      <c r="G27" s="572"/>
      <c r="H27" s="572"/>
      <c r="I27" s="573"/>
    </row>
    <row r="28" spans="1:9" ht="11.25">
      <c r="A28" s="663">
        <v>1993</v>
      </c>
      <c r="B28" s="664">
        <v>496.96285850673513</v>
      </c>
      <c r="C28" s="664">
        <v>1295.5213752544673</v>
      </c>
      <c r="D28" s="664">
        <v>1162.0787152228002</v>
      </c>
      <c r="E28" s="664">
        <v>670.244338739842</v>
      </c>
      <c r="F28" s="664">
        <v>779.2363215592623</v>
      </c>
      <c r="G28" s="572"/>
      <c r="H28" s="572"/>
      <c r="I28" s="573"/>
    </row>
    <row r="29" spans="1:9" ht="11.25">
      <c r="A29" s="663">
        <v>1994</v>
      </c>
      <c r="B29" s="664">
        <v>503.9505003723635</v>
      </c>
      <c r="C29" s="664">
        <v>1321.375254467315</v>
      </c>
      <c r="D29" s="664">
        <v>1185.3539923094322</v>
      </c>
      <c r="E29" s="664">
        <v>683.6492255146388</v>
      </c>
      <c r="F29" s="664">
        <v>791.8047761927265</v>
      </c>
      <c r="G29" s="572"/>
      <c r="H29" s="572"/>
      <c r="I29" s="573"/>
    </row>
    <row r="30" spans="1:9" ht="11.25">
      <c r="A30" s="663">
        <v>1995</v>
      </c>
      <c r="B30" s="664">
        <v>512.3975864251165</v>
      </c>
      <c r="C30" s="664">
        <v>1337.3444921963355</v>
      </c>
      <c r="D30" s="664">
        <v>1199.5928522958604</v>
      </c>
      <c r="E30" s="664">
        <v>695.3122813019185</v>
      </c>
      <c r="F30" s="664">
        <v>808.2103716557765</v>
      </c>
      <c r="G30" s="572"/>
      <c r="H30" s="572"/>
      <c r="I30" s="573"/>
    </row>
    <row r="31" spans="1:9" ht="11.25">
      <c r="A31" s="663">
        <v>1996</v>
      </c>
      <c r="B31" s="664">
        <v>521.9503120135703</v>
      </c>
      <c r="C31" s="664">
        <v>1403.6869486541505</v>
      </c>
      <c r="D31" s="664">
        <v>1259.1042750508934</v>
      </c>
      <c r="E31" s="664">
        <v>709.2185269279569</v>
      </c>
      <c r="F31" s="664">
        <v>824.2045426161395</v>
      </c>
      <c r="G31" s="572"/>
      <c r="H31" s="572"/>
      <c r="I31" s="573"/>
    </row>
    <row r="32" spans="1:9" ht="11.25">
      <c r="A32" s="663">
        <v>1997</v>
      </c>
      <c r="B32" s="664">
        <v>527.5227352735017</v>
      </c>
      <c r="C32" s="664">
        <v>1420.5835783759328</v>
      </c>
      <c r="D32" s="664">
        <v>1274.247907713187</v>
      </c>
      <c r="E32" s="664">
        <v>717.7291492510924</v>
      </c>
      <c r="F32" s="664">
        <v>840.9324532083864</v>
      </c>
      <c r="G32" s="572"/>
      <c r="H32" s="572"/>
      <c r="I32" s="573"/>
    </row>
    <row r="33" spans="1:9" ht="11.25">
      <c r="A33" s="663">
        <v>1998</v>
      </c>
      <c r="B33" s="664">
        <v>530.6627515548915</v>
      </c>
      <c r="C33" s="664">
        <v>1436.2587649852974</v>
      </c>
      <c r="D33" s="664">
        <v>1288.2831938475456</v>
      </c>
      <c r="E33" s="664">
        <v>725.6241698928543</v>
      </c>
      <c r="F33" s="664">
        <v>856.9200308829485</v>
      </c>
      <c r="G33" s="572"/>
      <c r="H33" s="572"/>
      <c r="I33" s="573"/>
    </row>
    <row r="34" spans="1:9" ht="11.25">
      <c r="A34" s="663">
        <v>1999</v>
      </c>
      <c r="B34" s="664">
        <v>533.1836096962891</v>
      </c>
      <c r="C34" s="664">
        <v>1465.0079167609138</v>
      </c>
      <c r="D34" s="664">
        <v>1314.0579054512552</v>
      </c>
      <c r="E34" s="664">
        <v>734.3316599315685</v>
      </c>
      <c r="F34" s="664">
        <v>876.4849452514179</v>
      </c>
      <c r="G34" s="572"/>
      <c r="H34" s="572"/>
      <c r="I34" s="573"/>
    </row>
    <row r="35" spans="1:9" ht="11.25">
      <c r="A35" s="666" t="s">
        <v>145</v>
      </c>
      <c r="B35" s="664">
        <v>541.7191469118981</v>
      </c>
      <c r="C35" s="664">
        <v>1479.6652341099298</v>
      </c>
      <c r="D35" s="664">
        <v>1327.1997285681973</v>
      </c>
      <c r="E35" s="664">
        <v>738.0033182312263</v>
      </c>
      <c r="F35" s="664">
        <v>904.314162656344</v>
      </c>
      <c r="G35" s="572"/>
      <c r="H35" s="572"/>
      <c r="I35" s="573"/>
    </row>
    <row r="36" spans="1:9" ht="11.25">
      <c r="A36" s="663">
        <v>2001</v>
      </c>
      <c r="B36" s="664">
        <v>550.2989097089352</v>
      </c>
      <c r="C36" s="664">
        <v>1512.21443112418</v>
      </c>
      <c r="D36" s="664">
        <v>1356.389957023298</v>
      </c>
      <c r="E36" s="664">
        <v>754.2393912323133</v>
      </c>
      <c r="F36" s="664">
        <v>922.9721350555602</v>
      </c>
      <c r="G36" s="572"/>
      <c r="H36" s="572"/>
      <c r="I36" s="573"/>
    </row>
    <row r="37" spans="1:9" ht="11.25">
      <c r="A37" s="663">
        <v>2002</v>
      </c>
      <c r="B37" s="664">
        <v>560.1169887859572</v>
      </c>
      <c r="C37" s="664">
        <v>1545.4874462791224</v>
      </c>
      <c r="D37" s="664">
        <v>1386.2248360099525</v>
      </c>
      <c r="E37" s="664">
        <v>770.8326578394242</v>
      </c>
      <c r="F37" s="664">
        <v>952.2559302950991</v>
      </c>
      <c r="G37" s="572"/>
      <c r="H37" s="572"/>
      <c r="I37" s="573"/>
    </row>
    <row r="38" spans="1:9" ht="11.25">
      <c r="A38" s="663">
        <v>2003</v>
      </c>
      <c r="B38" s="664">
        <v>570.4215492586875</v>
      </c>
      <c r="C38" s="664">
        <v>1568.672246098168</v>
      </c>
      <c r="D38" s="664">
        <v>1407.0346075548518</v>
      </c>
      <c r="E38" s="664">
        <v>782.3951477070154</v>
      </c>
      <c r="F38" s="664">
        <v>976.0115274522304</v>
      </c>
      <c r="G38" s="572"/>
      <c r="H38" s="572"/>
      <c r="I38" s="573"/>
    </row>
    <row r="39" spans="1:10" ht="11.25">
      <c r="A39" s="663">
        <v>2004</v>
      </c>
      <c r="B39" s="664">
        <v>579.8415981028571</v>
      </c>
      <c r="C39" s="664">
        <v>1595.3336349242254</v>
      </c>
      <c r="D39" s="664">
        <v>1430.9432255145894</v>
      </c>
      <c r="E39" s="664">
        <v>795.6958652180347</v>
      </c>
      <c r="F39" s="664">
        <v>1014.3477846049032</v>
      </c>
      <c r="G39" s="572"/>
      <c r="H39" s="572"/>
      <c r="I39" s="573"/>
      <c r="J39" s="571"/>
    </row>
    <row r="40" spans="1:10" ht="11.25">
      <c r="A40" s="663">
        <v>2005</v>
      </c>
      <c r="B40" s="664">
        <v>590.2346097384435</v>
      </c>
      <c r="C40" s="664">
        <v>1627.2336575435422</v>
      </c>
      <c r="D40" s="664">
        <v>1459.556661388826</v>
      </c>
      <c r="E40" s="664">
        <v>811.6097825223953</v>
      </c>
      <c r="F40" s="664">
        <v>1050.1460488859793</v>
      </c>
      <c r="G40" s="572"/>
      <c r="H40" s="572"/>
      <c r="I40" s="573"/>
      <c r="J40" s="571"/>
    </row>
    <row r="41" spans="1:10" ht="11.25">
      <c r="A41" s="663">
        <v>2006</v>
      </c>
      <c r="B41" s="664">
        <v>600.2207460248918</v>
      </c>
      <c r="C41" s="667">
        <v>1656.521149061298</v>
      </c>
      <c r="D41" s="667">
        <v>1485.8278669984165</v>
      </c>
      <c r="E41" s="664">
        <v>826.2187586077985</v>
      </c>
      <c r="F41" s="664">
        <v>1085.8967194164156</v>
      </c>
      <c r="G41" s="572"/>
      <c r="H41" s="572"/>
      <c r="I41" s="573"/>
      <c r="J41" s="571"/>
    </row>
    <row r="42" spans="1:10" ht="11.25">
      <c r="A42" s="663">
        <v>2007</v>
      </c>
      <c r="B42" s="664">
        <f>B41*(1+'t05'!R49/100)</f>
        <v>608.9780564054831</v>
      </c>
      <c r="C42" s="664">
        <f>C41*(1+'t05'!P49/100)</f>
        <v>1686.3379325944354</v>
      </c>
      <c r="D42" s="664">
        <f>D41*(1+'t05'!Q49/100)</f>
        <v>1512.5718163311465</v>
      </c>
      <c r="E42" s="664">
        <v>841.0906962627389</v>
      </c>
      <c r="F42" s="664"/>
      <c r="G42" s="571"/>
      <c r="H42" s="571"/>
      <c r="I42" s="571"/>
      <c r="J42" s="571"/>
    </row>
    <row r="43" ht="11.25">
      <c r="A43" s="2" t="s">
        <v>418</v>
      </c>
    </row>
    <row r="44" ht="11.25">
      <c r="A44" s="2" t="s">
        <v>419</v>
      </c>
    </row>
    <row r="45" ht="11.25">
      <c r="A45" s="2" t="s">
        <v>521</v>
      </c>
    </row>
    <row r="46" spans="5:10" ht="11.25">
      <c r="E46" s="571"/>
      <c r="F46" s="571"/>
      <c r="G46" s="571"/>
      <c r="H46" s="571"/>
      <c r="I46" s="571"/>
      <c r="J46" s="571"/>
    </row>
    <row r="47" spans="5:10" ht="11.25">
      <c r="E47" s="571"/>
      <c r="F47" s="571"/>
      <c r="G47" s="571"/>
      <c r="H47" s="571"/>
      <c r="I47" s="571"/>
      <c r="J47" s="571"/>
    </row>
    <row r="48" spans="5:10" ht="11.25">
      <c r="E48" s="571"/>
      <c r="F48" s="571"/>
      <c r="G48" s="571"/>
      <c r="H48" s="571"/>
      <c r="I48" s="571"/>
      <c r="J48" s="571"/>
    </row>
    <row r="49" spans="6:10" ht="11.25">
      <c r="F49" s="571"/>
      <c r="G49" s="571"/>
      <c r="H49" s="571"/>
      <c r="I49" s="571"/>
      <c r="J49" s="571"/>
    </row>
    <row r="50" ht="11.25">
      <c r="I50" s="571"/>
    </row>
    <row r="51" ht="11.25">
      <c r="I51" s="571"/>
    </row>
    <row r="52" ht="11.25">
      <c r="I52" s="571"/>
    </row>
    <row r="53" ht="11.25">
      <c r="I53" s="571"/>
    </row>
    <row r="54" ht="11.25">
      <c r="I54" s="571"/>
    </row>
    <row r="55" ht="11.25">
      <c r="I55" s="571"/>
    </row>
    <row r="56" ht="11.25">
      <c r="I56" s="571"/>
    </row>
    <row r="57" ht="11.25">
      <c r="I57" s="571"/>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U282"/>
  <sheetViews>
    <sheetView zoomScalePageLayoutView="0" workbookViewId="0" topLeftCell="A1">
      <selection activeCell="A1" sqref="A1:T1"/>
    </sheetView>
  </sheetViews>
  <sheetFormatPr defaultColWidth="13.33203125" defaultRowHeight="12.75"/>
  <cols>
    <col min="1" max="1" width="15.83203125" style="103" customWidth="1"/>
    <col min="2" max="2" width="2.83203125" style="103" customWidth="1"/>
    <col min="3" max="3" width="10.33203125" style="103" customWidth="1"/>
    <col min="4" max="4" width="1.83203125" style="103" customWidth="1"/>
    <col min="5" max="5" width="9.83203125" style="103" bestFit="1" customWidth="1"/>
    <col min="6" max="6" width="1.83203125" style="103" customWidth="1"/>
    <col min="7" max="7" width="9.83203125" style="103" bestFit="1" customWidth="1"/>
    <col min="8" max="8" width="1.83203125" style="103" customWidth="1"/>
    <col min="9" max="9" width="9.83203125" style="103" bestFit="1" customWidth="1"/>
    <col min="10" max="10" width="1.83203125" style="103" customWidth="1"/>
    <col min="11" max="11" width="9" style="103" customWidth="1"/>
    <col min="12" max="12" width="1.83203125" style="103" customWidth="1"/>
    <col min="13" max="13" width="9.83203125" style="103" bestFit="1" customWidth="1"/>
    <col min="14" max="14" width="1.83203125" style="103" customWidth="1"/>
    <col min="15" max="15" width="9.83203125" style="103" bestFit="1" customWidth="1"/>
    <col min="16" max="16" width="1.83203125" style="103" customWidth="1"/>
    <col min="17" max="17" width="9.83203125" style="103" bestFit="1" customWidth="1"/>
    <col min="18" max="18" width="1.83203125" style="103" customWidth="1"/>
    <col min="19" max="19" width="9.83203125" style="103" bestFit="1" customWidth="1"/>
    <col min="20" max="20" width="1.83203125" style="103" customWidth="1"/>
    <col min="21" max="21" width="4.16015625" style="103" customWidth="1"/>
    <col min="22" max="16384" width="13.33203125" style="103" customWidth="1"/>
  </cols>
  <sheetData>
    <row r="1" spans="1:20" s="191" customFormat="1" ht="11.25">
      <c r="A1" s="793" t="s">
        <v>157</v>
      </c>
      <c r="B1" s="793"/>
      <c r="C1" s="793"/>
      <c r="D1" s="793"/>
      <c r="E1" s="793"/>
      <c r="F1" s="793"/>
      <c r="G1" s="793"/>
      <c r="H1" s="793"/>
      <c r="I1" s="793"/>
      <c r="J1" s="793"/>
      <c r="K1" s="793"/>
      <c r="L1" s="793"/>
      <c r="M1" s="793"/>
      <c r="N1" s="793"/>
      <c r="O1" s="793"/>
      <c r="P1" s="793"/>
      <c r="Q1" s="793"/>
      <c r="R1" s="793"/>
      <c r="S1" s="793"/>
      <c r="T1" s="793"/>
    </row>
    <row r="2" spans="1:20" ht="11.25">
      <c r="A2" s="796"/>
      <c r="B2" s="796"/>
      <c r="C2" s="796"/>
      <c r="D2" s="796"/>
      <c r="E2" s="796"/>
      <c r="F2" s="796"/>
      <c r="G2" s="796"/>
      <c r="H2" s="796"/>
      <c r="I2" s="796"/>
      <c r="J2" s="796"/>
      <c r="K2" s="796"/>
      <c r="L2" s="796"/>
      <c r="M2" s="796"/>
      <c r="N2" s="796"/>
      <c r="O2" s="796"/>
      <c r="P2" s="796"/>
      <c r="Q2" s="796"/>
      <c r="R2" s="796"/>
      <c r="S2" s="796"/>
      <c r="T2" s="796"/>
    </row>
    <row r="3" spans="3:20" ht="11.25">
      <c r="C3" s="104"/>
      <c r="D3" s="104"/>
      <c r="E3" s="104"/>
      <c r="F3" s="104"/>
      <c r="G3" s="104"/>
      <c r="H3" s="104"/>
      <c r="I3" s="104"/>
      <c r="J3" s="104"/>
      <c r="K3" s="104"/>
      <c r="L3" s="104"/>
      <c r="M3" s="104"/>
      <c r="O3" s="102"/>
      <c r="P3" s="102"/>
      <c r="Q3" s="102"/>
      <c r="R3" s="102"/>
      <c r="S3" s="102"/>
      <c r="T3" s="105" t="s">
        <v>158</v>
      </c>
    </row>
    <row r="4" spans="1:20" ht="24.75" customHeight="1">
      <c r="A4" s="780"/>
      <c r="B4" s="106"/>
      <c r="C4" s="782" t="s">
        <v>159</v>
      </c>
      <c r="D4" s="783"/>
      <c r="E4" s="783"/>
      <c r="F4" s="783"/>
      <c r="G4" s="783"/>
      <c r="H4" s="784"/>
      <c r="I4" s="785" t="s">
        <v>160</v>
      </c>
      <c r="J4" s="786"/>
      <c r="K4" s="786"/>
      <c r="L4" s="786"/>
      <c r="M4" s="786"/>
      <c r="N4" s="787"/>
      <c r="O4" s="782" t="s">
        <v>161</v>
      </c>
      <c r="P4" s="783"/>
      <c r="Q4" s="783"/>
      <c r="R4" s="783"/>
      <c r="S4" s="783"/>
      <c r="T4" s="784"/>
    </row>
    <row r="5" spans="1:20" s="102" customFormat="1" ht="18" customHeight="1">
      <c r="A5" s="781"/>
      <c r="B5" s="107"/>
      <c r="C5" s="788" t="s">
        <v>162</v>
      </c>
      <c r="D5" s="784"/>
      <c r="E5" s="789" t="s">
        <v>163</v>
      </c>
      <c r="F5" s="790"/>
      <c r="G5" s="788" t="s">
        <v>161</v>
      </c>
      <c r="H5" s="784"/>
      <c r="I5" s="789" t="s">
        <v>162</v>
      </c>
      <c r="J5" s="790"/>
      <c r="K5" s="788" t="s">
        <v>163</v>
      </c>
      <c r="L5" s="784"/>
      <c r="M5" s="789" t="s">
        <v>161</v>
      </c>
      <c r="N5" s="790"/>
      <c r="O5" s="788" t="s">
        <v>162</v>
      </c>
      <c r="P5" s="784"/>
      <c r="Q5" s="788" t="s">
        <v>163</v>
      </c>
      <c r="R5" s="784"/>
      <c r="S5" s="789" t="s">
        <v>161</v>
      </c>
      <c r="T5" s="792"/>
    </row>
    <row r="6" spans="1:20" s="102" customFormat="1" ht="15" customHeight="1">
      <c r="A6" s="108"/>
      <c r="B6" s="109"/>
      <c r="C6" s="110" t="s">
        <v>164</v>
      </c>
      <c r="D6" s="111"/>
      <c r="E6" s="112" t="s">
        <v>164</v>
      </c>
      <c r="F6" s="112"/>
      <c r="G6" s="110" t="s">
        <v>164</v>
      </c>
      <c r="H6" s="111"/>
      <c r="I6" s="112" t="s">
        <v>164</v>
      </c>
      <c r="J6" s="112"/>
      <c r="K6" s="110" t="s">
        <v>164</v>
      </c>
      <c r="L6" s="111"/>
      <c r="M6" s="112" t="s">
        <v>164</v>
      </c>
      <c r="N6" s="112"/>
      <c r="O6" s="110" t="s">
        <v>164</v>
      </c>
      <c r="P6" s="111"/>
      <c r="Q6" s="110" t="s">
        <v>164</v>
      </c>
      <c r="R6" s="111"/>
      <c r="S6" s="113" t="s">
        <v>164</v>
      </c>
      <c r="T6" s="114"/>
    </row>
    <row r="7" spans="1:20" s="102" customFormat="1" ht="15.75" customHeight="1">
      <c r="A7" s="115" t="s">
        <v>165</v>
      </c>
      <c r="B7" s="109"/>
      <c r="C7" s="116">
        <v>22.1</v>
      </c>
      <c r="D7" s="117"/>
      <c r="E7" s="118">
        <v>10.8</v>
      </c>
      <c r="F7" s="118"/>
      <c r="G7" s="116">
        <v>13.9</v>
      </c>
      <c r="H7" s="117"/>
      <c r="I7" s="118">
        <v>14.3</v>
      </c>
      <c r="J7" s="118"/>
      <c r="K7" s="116">
        <v>16.6</v>
      </c>
      <c r="L7" s="117"/>
      <c r="M7" s="118">
        <v>14.6</v>
      </c>
      <c r="N7" s="118"/>
      <c r="O7" s="116">
        <v>18</v>
      </c>
      <c r="P7" s="117"/>
      <c r="Q7" s="116">
        <v>11.2</v>
      </c>
      <c r="R7" s="117"/>
      <c r="S7" s="116">
        <v>14.1</v>
      </c>
      <c r="T7" s="119"/>
    </row>
    <row r="8" spans="1:20" s="102" customFormat="1" ht="15.75" customHeight="1">
      <c r="A8" s="115" t="s">
        <v>166</v>
      </c>
      <c r="B8" s="109"/>
      <c r="C8" s="116">
        <v>20.1</v>
      </c>
      <c r="D8" s="117"/>
      <c r="E8" s="118">
        <v>13.2</v>
      </c>
      <c r="F8" s="118"/>
      <c r="G8" s="116">
        <v>15.1</v>
      </c>
      <c r="H8" s="117"/>
      <c r="I8" s="118">
        <v>25.3</v>
      </c>
      <c r="J8" s="118"/>
      <c r="K8" s="116">
        <v>19.4</v>
      </c>
      <c r="L8" s="117"/>
      <c r="M8" s="118">
        <v>24.4</v>
      </c>
      <c r="N8" s="118"/>
      <c r="O8" s="116">
        <v>22.8</v>
      </c>
      <c r="P8" s="117"/>
      <c r="Q8" s="116">
        <v>13.6</v>
      </c>
      <c r="R8" s="117"/>
      <c r="S8" s="116">
        <v>17.5</v>
      </c>
      <c r="T8" s="119"/>
    </row>
    <row r="9" spans="1:21" s="102" customFormat="1" ht="15.75" customHeight="1">
      <c r="A9" s="115" t="s">
        <v>167</v>
      </c>
      <c r="B9" s="109"/>
      <c r="C9" s="116">
        <v>18.7</v>
      </c>
      <c r="D9" s="117"/>
      <c r="E9" s="118">
        <v>15</v>
      </c>
      <c r="F9" s="118"/>
      <c r="G9" s="116">
        <v>16</v>
      </c>
      <c r="H9" s="117"/>
      <c r="I9" s="118">
        <v>22.7</v>
      </c>
      <c r="J9" s="118"/>
      <c r="K9" s="116">
        <v>19.8</v>
      </c>
      <c r="L9" s="117"/>
      <c r="M9" s="118">
        <v>22.2</v>
      </c>
      <c r="N9" s="118"/>
      <c r="O9" s="116">
        <v>20.8</v>
      </c>
      <c r="P9" s="117"/>
      <c r="Q9" s="116">
        <v>15.3</v>
      </c>
      <c r="R9" s="117"/>
      <c r="S9" s="116">
        <v>17.6</v>
      </c>
      <c r="T9" s="119"/>
      <c r="U9" s="120"/>
    </row>
    <row r="10" spans="1:20" s="102" customFormat="1" ht="15.75" customHeight="1">
      <c r="A10" s="115" t="s">
        <v>168</v>
      </c>
      <c r="B10" s="109"/>
      <c r="C10" s="116">
        <v>16.5</v>
      </c>
      <c r="D10" s="117"/>
      <c r="E10" s="118">
        <v>16.1</v>
      </c>
      <c r="F10" s="118"/>
      <c r="G10" s="116">
        <v>16.2</v>
      </c>
      <c r="H10" s="117"/>
      <c r="I10" s="118">
        <v>17</v>
      </c>
      <c r="J10" s="118"/>
      <c r="K10" s="116">
        <v>19</v>
      </c>
      <c r="L10" s="117"/>
      <c r="M10" s="118">
        <v>17.3</v>
      </c>
      <c r="N10" s="118"/>
      <c r="O10" s="116">
        <v>16.7</v>
      </c>
      <c r="P10" s="117"/>
      <c r="Q10" s="116">
        <v>16.3</v>
      </c>
      <c r="R10" s="117"/>
      <c r="S10" s="116">
        <v>16.5</v>
      </c>
      <c r="T10" s="119"/>
    </row>
    <row r="11" spans="1:20" s="102" customFormat="1" ht="15.75" customHeight="1">
      <c r="A11" s="115" t="s">
        <v>169</v>
      </c>
      <c r="B11" s="109"/>
      <c r="C11" s="116">
        <v>12.7</v>
      </c>
      <c r="D11" s="117"/>
      <c r="E11" s="118">
        <v>16.8</v>
      </c>
      <c r="F11" s="118"/>
      <c r="G11" s="116">
        <v>15.7</v>
      </c>
      <c r="H11" s="117"/>
      <c r="I11" s="118">
        <v>13</v>
      </c>
      <c r="J11" s="118"/>
      <c r="K11" s="116">
        <v>15.2</v>
      </c>
      <c r="L11" s="117"/>
      <c r="M11" s="118">
        <v>13.3</v>
      </c>
      <c r="N11" s="118"/>
      <c r="O11" s="116">
        <v>12.9</v>
      </c>
      <c r="P11" s="117"/>
      <c r="Q11" s="116">
        <v>16.7</v>
      </c>
      <c r="R11" s="117"/>
      <c r="S11" s="116">
        <v>15.1</v>
      </c>
      <c r="T11" s="119"/>
    </row>
    <row r="12" spans="1:20" s="102" customFormat="1" ht="15.75" customHeight="1">
      <c r="A12" s="115" t="s">
        <v>170</v>
      </c>
      <c r="B12" s="109"/>
      <c r="C12" s="116">
        <v>6.6</v>
      </c>
      <c r="D12" s="117"/>
      <c r="E12" s="118">
        <v>14.2</v>
      </c>
      <c r="F12" s="118"/>
      <c r="G12" s="116">
        <v>12.2</v>
      </c>
      <c r="H12" s="117"/>
      <c r="I12" s="118">
        <v>5.8</v>
      </c>
      <c r="J12" s="118"/>
      <c r="K12" s="116">
        <v>7.4</v>
      </c>
      <c r="L12" s="117"/>
      <c r="M12" s="118">
        <v>6</v>
      </c>
      <c r="N12" s="118"/>
      <c r="O12" s="116">
        <v>6.2</v>
      </c>
      <c r="P12" s="117"/>
      <c r="Q12" s="116">
        <v>13.8</v>
      </c>
      <c r="R12" s="117"/>
      <c r="S12" s="116">
        <v>10.6</v>
      </c>
      <c r="T12" s="119"/>
    </row>
    <row r="13" spans="1:20" s="102" customFormat="1" ht="15.75" customHeight="1">
      <c r="A13" s="115" t="s">
        <v>171</v>
      </c>
      <c r="B13" s="109"/>
      <c r="C13" s="116">
        <v>3.3</v>
      </c>
      <c r="D13" s="117"/>
      <c r="E13" s="118">
        <v>13.9</v>
      </c>
      <c r="F13" s="118"/>
      <c r="G13" s="116">
        <v>11.1</v>
      </c>
      <c r="H13" s="117"/>
      <c r="I13" s="118">
        <v>2</v>
      </c>
      <c r="J13" s="118"/>
      <c r="K13" s="116">
        <v>2.6</v>
      </c>
      <c r="L13" s="117"/>
      <c r="M13" s="118">
        <v>2.1</v>
      </c>
      <c r="N13" s="118"/>
      <c r="O13" s="116">
        <v>2.6</v>
      </c>
      <c r="P13" s="117"/>
      <c r="Q13" s="116">
        <v>13.2</v>
      </c>
      <c r="R13" s="117"/>
      <c r="S13" s="116">
        <v>8.7</v>
      </c>
      <c r="T13" s="119"/>
    </row>
    <row r="14" spans="1:20" s="102" customFormat="1" ht="15.75" customHeight="1">
      <c r="A14" s="121" t="s">
        <v>172</v>
      </c>
      <c r="B14" s="122"/>
      <c r="C14" s="123">
        <v>77.9</v>
      </c>
      <c r="D14" s="124"/>
      <c r="E14" s="125">
        <v>89.2</v>
      </c>
      <c r="F14" s="126"/>
      <c r="G14" s="123">
        <v>86.3</v>
      </c>
      <c r="H14" s="124"/>
      <c r="I14" s="126">
        <v>85.8</v>
      </c>
      <c r="J14" s="126"/>
      <c r="K14" s="127">
        <v>83.4</v>
      </c>
      <c r="L14" s="124"/>
      <c r="M14" s="126">
        <v>85.3</v>
      </c>
      <c r="N14" s="126"/>
      <c r="O14" s="127">
        <v>82</v>
      </c>
      <c r="P14" s="124"/>
      <c r="Q14" s="127">
        <v>88.9</v>
      </c>
      <c r="R14" s="124"/>
      <c r="S14" s="127">
        <v>86</v>
      </c>
      <c r="T14" s="124"/>
    </row>
    <row r="15" spans="1:20" s="102" customFormat="1" ht="15.75" customHeight="1">
      <c r="A15" s="128" t="s">
        <v>173</v>
      </c>
      <c r="B15" s="129"/>
      <c r="C15" s="130">
        <v>22.6</v>
      </c>
      <c r="D15" s="131"/>
      <c r="E15" s="132">
        <v>44.9</v>
      </c>
      <c r="F15" s="132"/>
      <c r="G15" s="130">
        <v>39</v>
      </c>
      <c r="H15" s="131"/>
      <c r="I15" s="132">
        <v>20.8</v>
      </c>
      <c r="J15" s="132"/>
      <c r="K15" s="130">
        <v>25.2</v>
      </c>
      <c r="L15" s="131"/>
      <c r="M15" s="132">
        <v>21.4</v>
      </c>
      <c r="N15" s="132"/>
      <c r="O15" s="130">
        <v>21.7</v>
      </c>
      <c r="P15" s="131"/>
      <c r="Q15" s="130">
        <v>43.7</v>
      </c>
      <c r="R15" s="131"/>
      <c r="S15" s="130">
        <v>34.4</v>
      </c>
      <c r="T15" s="131"/>
    </row>
    <row r="16" spans="1:20" s="102" customFormat="1" ht="15" customHeight="1">
      <c r="A16" s="133" t="s">
        <v>174</v>
      </c>
      <c r="B16" s="134"/>
      <c r="C16" s="135">
        <f>SUM(C7:C13)</f>
        <v>100</v>
      </c>
      <c r="D16" s="119"/>
      <c r="E16" s="136">
        <f>SUM(E7:E13)</f>
        <v>100.00000000000001</v>
      </c>
      <c r="F16" s="137"/>
      <c r="G16" s="135">
        <f>SUM(G7:G13)</f>
        <v>100.2</v>
      </c>
      <c r="H16" s="119"/>
      <c r="I16" s="136">
        <f>SUM(I7:I13)</f>
        <v>100.1</v>
      </c>
      <c r="J16" s="137"/>
      <c r="K16" s="135">
        <f>SUM(K7:K13)</f>
        <v>100</v>
      </c>
      <c r="L16" s="119"/>
      <c r="M16" s="136">
        <f>SUM(M7:M13)</f>
        <v>99.89999999999999</v>
      </c>
      <c r="N16" s="137"/>
      <c r="O16" s="135">
        <f>SUM(O7:O13)</f>
        <v>100</v>
      </c>
      <c r="P16" s="119"/>
      <c r="Q16" s="135">
        <f>SUM(Q7:Q13)</f>
        <v>100.1</v>
      </c>
      <c r="R16" s="119"/>
      <c r="S16" s="135">
        <f>SUM(S7:S13)</f>
        <v>100.1</v>
      </c>
      <c r="T16" s="119"/>
    </row>
    <row r="17" spans="1:20" s="144" customFormat="1" ht="15" customHeight="1">
      <c r="A17" s="138" t="s">
        <v>175</v>
      </c>
      <c r="B17" s="139"/>
      <c r="C17" s="140">
        <v>104001</v>
      </c>
      <c r="D17" s="141"/>
      <c r="E17" s="142">
        <v>279204</v>
      </c>
      <c r="F17" s="142"/>
      <c r="G17" s="140">
        <v>383205</v>
      </c>
      <c r="H17" s="141"/>
      <c r="I17" s="142">
        <v>113359</v>
      </c>
      <c r="J17" s="142"/>
      <c r="K17" s="140">
        <v>20306</v>
      </c>
      <c r="L17" s="111"/>
      <c r="M17" s="142">
        <v>133665</v>
      </c>
      <c r="N17" s="142"/>
      <c r="O17" s="140">
        <v>217360</v>
      </c>
      <c r="P17" s="141"/>
      <c r="Q17" s="140">
        <v>299510</v>
      </c>
      <c r="R17" s="141"/>
      <c r="S17" s="140">
        <v>516870</v>
      </c>
      <c r="T17" s="143"/>
    </row>
    <row r="18" spans="1:20" s="149" customFormat="1" ht="27.75" customHeight="1">
      <c r="A18" s="145" t="s">
        <v>176</v>
      </c>
      <c r="B18" s="146"/>
      <c r="C18" s="147">
        <v>72.5</v>
      </c>
      <c r="D18" s="148"/>
      <c r="E18" s="146">
        <v>77.9</v>
      </c>
      <c r="F18" s="146"/>
      <c r="G18" s="147">
        <v>76.5</v>
      </c>
      <c r="H18" s="148"/>
      <c r="I18" s="146">
        <v>72.7</v>
      </c>
      <c r="J18" s="146"/>
      <c r="K18" s="147">
        <v>73.4</v>
      </c>
      <c r="L18" s="148"/>
      <c r="M18" s="146">
        <v>72.8</v>
      </c>
      <c r="N18" s="146"/>
      <c r="O18" s="147">
        <v>72.6</v>
      </c>
      <c r="P18" s="148"/>
      <c r="Q18" s="147">
        <v>77.6</v>
      </c>
      <c r="R18" s="148"/>
      <c r="S18" s="147">
        <v>75.5</v>
      </c>
      <c r="T18" s="148"/>
    </row>
    <row r="19" spans="1:20" s="149" customFormat="1" ht="24.75" customHeight="1">
      <c r="A19" s="794" t="s">
        <v>177</v>
      </c>
      <c r="B19" s="794"/>
      <c r="C19" s="794"/>
      <c r="D19" s="794"/>
      <c r="E19" s="794"/>
      <c r="F19" s="794"/>
      <c r="G19" s="794"/>
      <c r="H19" s="794"/>
      <c r="I19" s="794"/>
      <c r="J19" s="794"/>
      <c r="K19" s="794"/>
      <c r="L19" s="794"/>
      <c r="M19" s="794"/>
      <c r="N19" s="794"/>
      <c r="O19" s="794"/>
      <c r="P19" s="794"/>
      <c r="Q19" s="794"/>
      <c r="R19" s="794"/>
      <c r="S19" s="794"/>
      <c r="T19" s="794"/>
    </row>
    <row r="20" spans="1:20" s="149" customFormat="1" ht="23.25" customHeight="1">
      <c r="A20" s="795" t="s">
        <v>522</v>
      </c>
      <c r="B20" s="795"/>
      <c r="C20" s="795"/>
      <c r="D20" s="795"/>
      <c r="E20" s="795"/>
      <c r="F20" s="795"/>
      <c r="G20" s="795"/>
      <c r="H20" s="795"/>
      <c r="I20" s="795"/>
      <c r="J20" s="795"/>
      <c r="K20" s="795"/>
      <c r="L20" s="795"/>
      <c r="M20" s="795"/>
      <c r="N20" s="795"/>
      <c r="O20" s="795"/>
      <c r="P20" s="795"/>
      <c r="Q20" s="795"/>
      <c r="R20" s="795"/>
      <c r="S20" s="795"/>
      <c r="T20" s="795"/>
    </row>
    <row r="21" spans="1:14" s="102" customFormat="1" ht="15.75" customHeight="1">
      <c r="A21" s="791" t="s">
        <v>509</v>
      </c>
      <c r="B21" s="791"/>
      <c r="C21" s="791"/>
      <c r="D21" s="791"/>
      <c r="E21" s="791"/>
      <c r="F21" s="791"/>
      <c r="G21" s="791"/>
      <c r="H21" s="791"/>
      <c r="I21" s="791"/>
      <c r="J21" s="791"/>
      <c r="K21" s="791"/>
      <c r="L21" s="791"/>
      <c r="M21" s="791"/>
      <c r="N21" s="791"/>
    </row>
    <row r="22" ht="21" customHeight="1"/>
    <row r="23" spans="3:13" s="151" customFormat="1" ht="11.25">
      <c r="C23" s="152"/>
      <c r="D23" s="152"/>
      <c r="E23" s="137"/>
      <c r="F23" s="152"/>
      <c r="G23" s="152"/>
      <c r="H23" s="152"/>
      <c r="I23" s="152"/>
      <c r="J23" s="152"/>
      <c r="K23" s="152"/>
      <c r="L23" s="152"/>
      <c r="M23" s="152"/>
    </row>
    <row r="24" spans="3:13" s="151" customFormat="1" ht="11.25">
      <c r="C24" s="152"/>
      <c r="D24" s="152"/>
      <c r="E24" s="152"/>
      <c r="F24" s="152"/>
      <c r="G24" s="152"/>
      <c r="H24" s="152"/>
      <c r="I24" s="152"/>
      <c r="J24" s="152"/>
      <c r="K24" s="152"/>
      <c r="L24" s="152"/>
      <c r="M24" s="152"/>
    </row>
    <row r="25" spans="3:13" s="151" customFormat="1" ht="11.25">
      <c r="C25" s="152"/>
      <c r="D25" s="152"/>
      <c r="E25" s="152"/>
      <c r="F25" s="152"/>
      <c r="G25" s="152"/>
      <c r="H25" s="152"/>
      <c r="I25" s="152"/>
      <c r="J25" s="152"/>
      <c r="K25" s="152"/>
      <c r="L25" s="152"/>
      <c r="M25" s="152"/>
    </row>
    <row r="26" spans="3:13" s="151" customFormat="1" ht="11.25">
      <c r="C26" s="152"/>
      <c r="D26" s="152"/>
      <c r="E26" s="152"/>
      <c r="F26" s="152"/>
      <c r="G26" s="152"/>
      <c r="H26" s="152"/>
      <c r="I26" s="152"/>
      <c r="J26" s="152"/>
      <c r="K26" s="152"/>
      <c r="L26" s="152"/>
      <c r="M26" s="152"/>
    </row>
    <row r="27" spans="3:13" s="151" customFormat="1" ht="11.25">
      <c r="C27" s="152"/>
      <c r="D27" s="152"/>
      <c r="E27" s="152"/>
      <c r="F27" s="152"/>
      <c r="G27" s="152"/>
      <c r="H27" s="152"/>
      <c r="I27" s="152"/>
      <c r="J27" s="152"/>
      <c r="K27" s="152"/>
      <c r="L27" s="152"/>
      <c r="M27" s="152"/>
    </row>
    <row r="28" spans="3:13" s="151" customFormat="1" ht="11.25">
      <c r="C28" s="152"/>
      <c r="D28" s="152"/>
      <c r="E28" s="152"/>
      <c r="F28" s="152"/>
      <c r="G28" s="152"/>
      <c r="H28" s="152"/>
      <c r="I28" s="152"/>
      <c r="J28" s="152"/>
      <c r="K28" s="152"/>
      <c r="L28" s="152"/>
      <c r="M28" s="152"/>
    </row>
    <row r="29" spans="3:13" s="151" customFormat="1" ht="11.25">
      <c r="C29" s="152"/>
      <c r="D29" s="152"/>
      <c r="E29" s="152"/>
      <c r="F29" s="152"/>
      <c r="G29" s="152"/>
      <c r="H29" s="152"/>
      <c r="I29" s="152"/>
      <c r="J29" s="152"/>
      <c r="K29" s="152"/>
      <c r="L29" s="152"/>
      <c r="M29" s="152"/>
    </row>
    <row r="30" spans="3:13" s="151" customFormat="1" ht="11.25">
      <c r="C30" s="152"/>
      <c r="D30" s="152"/>
      <c r="E30" s="152"/>
      <c r="F30" s="152"/>
      <c r="G30" s="152"/>
      <c r="H30" s="152"/>
      <c r="I30" s="152"/>
      <c r="J30" s="152"/>
      <c r="K30" s="152"/>
      <c r="L30" s="152"/>
      <c r="M30" s="152"/>
    </row>
    <row r="31" spans="3:13" s="151" customFormat="1" ht="11.25">
      <c r="C31" s="152"/>
      <c r="D31" s="152"/>
      <c r="E31" s="152"/>
      <c r="F31" s="152"/>
      <c r="G31" s="152"/>
      <c r="H31" s="152"/>
      <c r="I31" s="152"/>
      <c r="J31" s="152"/>
      <c r="K31" s="152"/>
      <c r="L31" s="152"/>
      <c r="M31" s="152"/>
    </row>
    <row r="32" spans="3:13" s="151" customFormat="1" ht="11.25">
      <c r="C32" s="152"/>
      <c r="D32" s="152"/>
      <c r="E32" s="152"/>
      <c r="F32" s="152"/>
      <c r="G32" s="152"/>
      <c r="H32" s="152"/>
      <c r="I32" s="152"/>
      <c r="J32" s="152"/>
      <c r="K32" s="152"/>
      <c r="L32" s="152"/>
      <c r="M32" s="152"/>
    </row>
    <row r="33" spans="3:13" s="151" customFormat="1" ht="11.25">
      <c r="C33" s="152"/>
      <c r="D33" s="152"/>
      <c r="E33" s="152"/>
      <c r="F33" s="152"/>
      <c r="G33" s="152"/>
      <c r="H33" s="152"/>
      <c r="I33" s="152"/>
      <c r="J33" s="152"/>
      <c r="K33" s="152"/>
      <c r="L33" s="152"/>
      <c r="M33" s="152"/>
    </row>
    <row r="34" spans="3:13" s="151" customFormat="1" ht="11.25">
      <c r="C34" s="152"/>
      <c r="D34" s="152"/>
      <c r="E34" s="152"/>
      <c r="F34" s="152"/>
      <c r="G34" s="152"/>
      <c r="H34" s="152"/>
      <c r="I34" s="152"/>
      <c r="J34" s="152"/>
      <c r="K34" s="152"/>
      <c r="L34" s="152"/>
      <c r="M34" s="152"/>
    </row>
    <row r="35" spans="3:13" s="151" customFormat="1" ht="11.25">
      <c r="C35" s="152"/>
      <c r="D35" s="152"/>
      <c r="E35" s="152"/>
      <c r="F35" s="152"/>
      <c r="G35" s="152"/>
      <c r="H35" s="152"/>
      <c r="I35" s="152"/>
      <c r="J35" s="152"/>
      <c r="K35" s="152"/>
      <c r="L35" s="152"/>
      <c r="M35" s="152"/>
    </row>
    <row r="36" spans="3:13" s="151" customFormat="1" ht="11.25">
      <c r="C36" s="152"/>
      <c r="D36" s="152"/>
      <c r="E36" s="152"/>
      <c r="F36" s="152"/>
      <c r="G36" s="152"/>
      <c r="H36" s="152"/>
      <c r="I36" s="152"/>
      <c r="J36" s="152"/>
      <c r="K36" s="152"/>
      <c r="L36" s="152"/>
      <c r="M36" s="152"/>
    </row>
    <row r="37" spans="3:13" s="151" customFormat="1" ht="11.25">
      <c r="C37" s="152"/>
      <c r="D37" s="152"/>
      <c r="E37" s="152"/>
      <c r="F37" s="152"/>
      <c r="G37" s="152"/>
      <c r="H37" s="152"/>
      <c r="I37" s="152"/>
      <c r="J37" s="152"/>
      <c r="K37" s="152"/>
      <c r="L37" s="152"/>
      <c r="M37" s="152"/>
    </row>
    <row r="38" spans="3:13" s="151" customFormat="1" ht="11.25">
      <c r="C38" s="152"/>
      <c r="D38" s="152"/>
      <c r="E38" s="152"/>
      <c r="F38" s="152"/>
      <c r="G38" s="152"/>
      <c r="H38" s="152"/>
      <c r="I38" s="152"/>
      <c r="J38" s="152"/>
      <c r="K38" s="152"/>
      <c r="L38" s="152"/>
      <c r="M38" s="152"/>
    </row>
    <row r="39" spans="3:13" s="151" customFormat="1" ht="11.25">
      <c r="C39" s="152"/>
      <c r="D39" s="152"/>
      <c r="E39" s="152"/>
      <c r="F39" s="152"/>
      <c r="G39" s="152"/>
      <c r="H39" s="152"/>
      <c r="I39" s="152"/>
      <c r="J39" s="152"/>
      <c r="K39" s="152"/>
      <c r="L39" s="152"/>
      <c r="M39" s="152"/>
    </row>
    <row r="40" spans="3:13" s="151" customFormat="1" ht="11.25">
      <c r="C40" s="152"/>
      <c r="D40" s="152"/>
      <c r="E40" s="152"/>
      <c r="F40" s="152"/>
      <c r="G40" s="152"/>
      <c r="H40" s="152"/>
      <c r="I40" s="152"/>
      <c r="J40" s="152"/>
      <c r="K40" s="152"/>
      <c r="L40" s="152"/>
      <c r="M40" s="152"/>
    </row>
    <row r="41" spans="3:13" s="151" customFormat="1" ht="11.25">
      <c r="C41" s="152"/>
      <c r="D41" s="152"/>
      <c r="E41" s="152"/>
      <c r="F41" s="152"/>
      <c r="G41" s="152"/>
      <c r="H41" s="152"/>
      <c r="I41" s="152"/>
      <c r="J41" s="152"/>
      <c r="K41" s="152"/>
      <c r="L41" s="152"/>
      <c r="M41" s="152"/>
    </row>
    <row r="42" spans="3:13" s="151" customFormat="1" ht="11.25">
      <c r="C42" s="152"/>
      <c r="D42" s="152"/>
      <c r="E42" s="152"/>
      <c r="F42" s="152"/>
      <c r="G42" s="152"/>
      <c r="H42" s="152"/>
      <c r="I42" s="152"/>
      <c r="J42" s="152"/>
      <c r="K42" s="152"/>
      <c r="L42" s="152"/>
      <c r="M42" s="152"/>
    </row>
    <row r="43" spans="3:13" s="151" customFormat="1" ht="11.25">
      <c r="C43" s="152"/>
      <c r="D43" s="152"/>
      <c r="E43" s="152"/>
      <c r="F43" s="152"/>
      <c r="G43" s="152"/>
      <c r="H43" s="152"/>
      <c r="I43" s="152"/>
      <c r="J43" s="152"/>
      <c r="K43" s="152"/>
      <c r="L43" s="152"/>
      <c r="M43" s="152"/>
    </row>
    <row r="44" spans="3:13" s="151" customFormat="1" ht="11.25">
      <c r="C44" s="152"/>
      <c r="D44" s="152"/>
      <c r="E44" s="152"/>
      <c r="F44" s="152"/>
      <c r="G44" s="152"/>
      <c r="H44" s="152"/>
      <c r="I44" s="152"/>
      <c r="J44" s="152"/>
      <c r="K44" s="152"/>
      <c r="L44" s="152"/>
      <c r="M44" s="152"/>
    </row>
    <row r="45" spans="3:13" s="151" customFormat="1" ht="11.25">
      <c r="C45" s="152"/>
      <c r="D45" s="152"/>
      <c r="E45" s="152"/>
      <c r="F45" s="152"/>
      <c r="G45" s="152"/>
      <c r="H45" s="152"/>
      <c r="I45" s="152"/>
      <c r="J45" s="152"/>
      <c r="K45" s="152"/>
      <c r="L45" s="152"/>
      <c r="M45" s="152"/>
    </row>
    <row r="46" spans="3:13" s="151" customFormat="1" ht="11.25">
      <c r="C46" s="152"/>
      <c r="D46" s="152"/>
      <c r="E46" s="152"/>
      <c r="F46" s="152"/>
      <c r="G46" s="152"/>
      <c r="H46" s="152"/>
      <c r="I46" s="152"/>
      <c r="J46" s="152"/>
      <c r="K46" s="152"/>
      <c r="L46" s="152"/>
      <c r="M46" s="152"/>
    </row>
    <row r="47" spans="3:13" s="151" customFormat="1" ht="11.25">
      <c r="C47" s="152"/>
      <c r="D47" s="152"/>
      <c r="E47" s="152"/>
      <c r="F47" s="152"/>
      <c r="G47" s="152"/>
      <c r="H47" s="152"/>
      <c r="I47" s="152"/>
      <c r="J47" s="152"/>
      <c r="K47" s="152"/>
      <c r="L47" s="152"/>
      <c r="M47" s="152"/>
    </row>
    <row r="48" spans="3:13" s="151" customFormat="1" ht="11.25">
      <c r="C48" s="152"/>
      <c r="D48" s="152"/>
      <c r="E48" s="152"/>
      <c r="F48" s="152"/>
      <c r="G48" s="152"/>
      <c r="H48" s="152"/>
      <c r="I48" s="152"/>
      <c r="J48" s="152"/>
      <c r="K48" s="152"/>
      <c r="L48" s="152"/>
      <c r="M48" s="152"/>
    </row>
    <row r="49" spans="3:13" s="151" customFormat="1" ht="11.25">
      <c r="C49" s="152"/>
      <c r="D49" s="152"/>
      <c r="E49" s="152"/>
      <c r="F49" s="152"/>
      <c r="G49" s="152"/>
      <c r="H49" s="152"/>
      <c r="I49" s="152"/>
      <c r="J49" s="152"/>
      <c r="K49" s="152"/>
      <c r="L49" s="152"/>
      <c r="M49" s="152"/>
    </row>
    <row r="50" spans="3:13" s="151" customFormat="1" ht="11.25">
      <c r="C50" s="152"/>
      <c r="D50" s="152"/>
      <c r="E50" s="152"/>
      <c r="F50" s="152"/>
      <c r="G50" s="152"/>
      <c r="H50" s="152"/>
      <c r="I50" s="152"/>
      <c r="J50" s="152"/>
      <c r="K50" s="152"/>
      <c r="L50" s="152"/>
      <c r="M50" s="152"/>
    </row>
    <row r="51" spans="3:13" s="151" customFormat="1" ht="11.25">
      <c r="C51" s="152"/>
      <c r="D51" s="152"/>
      <c r="E51" s="152"/>
      <c r="F51" s="152"/>
      <c r="G51" s="152"/>
      <c r="H51" s="152"/>
      <c r="I51" s="152"/>
      <c r="J51" s="152"/>
      <c r="K51" s="152"/>
      <c r="L51" s="152"/>
      <c r="M51" s="152"/>
    </row>
    <row r="52" spans="3:13" s="151" customFormat="1" ht="11.25">
      <c r="C52" s="152"/>
      <c r="D52" s="152"/>
      <c r="E52" s="152"/>
      <c r="F52" s="152"/>
      <c r="G52" s="152"/>
      <c r="H52" s="152"/>
      <c r="I52" s="152"/>
      <c r="J52" s="152"/>
      <c r="K52" s="152"/>
      <c r="L52" s="152"/>
      <c r="M52" s="152"/>
    </row>
    <row r="53" spans="3:13" s="151" customFormat="1" ht="11.25">
      <c r="C53" s="152"/>
      <c r="D53" s="152"/>
      <c r="E53" s="152"/>
      <c r="F53" s="152"/>
      <c r="G53" s="152"/>
      <c r="H53" s="152"/>
      <c r="I53" s="152"/>
      <c r="J53" s="152"/>
      <c r="K53" s="152"/>
      <c r="L53" s="152"/>
      <c r="M53" s="152"/>
    </row>
    <row r="54" spans="3:13" s="151" customFormat="1" ht="11.25">
      <c r="C54" s="152"/>
      <c r="D54" s="152"/>
      <c r="E54" s="152"/>
      <c r="F54" s="152"/>
      <c r="G54" s="152"/>
      <c r="H54" s="152"/>
      <c r="I54" s="152"/>
      <c r="J54" s="152"/>
      <c r="K54" s="152"/>
      <c r="L54" s="152"/>
      <c r="M54" s="152"/>
    </row>
    <row r="55" spans="3:13" s="151" customFormat="1" ht="11.25">
      <c r="C55" s="152"/>
      <c r="D55" s="152"/>
      <c r="E55" s="152"/>
      <c r="F55" s="152"/>
      <c r="G55" s="152"/>
      <c r="H55" s="152"/>
      <c r="I55" s="152"/>
      <c r="J55" s="152"/>
      <c r="K55" s="152"/>
      <c r="L55" s="152"/>
      <c r="M55" s="152"/>
    </row>
    <row r="56" spans="3:13" s="151" customFormat="1" ht="11.25">
      <c r="C56" s="152"/>
      <c r="D56" s="152"/>
      <c r="E56" s="152"/>
      <c r="F56" s="152"/>
      <c r="G56" s="152"/>
      <c r="H56" s="152"/>
      <c r="I56" s="152"/>
      <c r="J56" s="152"/>
      <c r="K56" s="152"/>
      <c r="L56" s="152"/>
      <c r="M56" s="152"/>
    </row>
    <row r="57" spans="3:13" s="151" customFormat="1" ht="11.25">
      <c r="C57" s="152"/>
      <c r="D57" s="152"/>
      <c r="E57" s="152"/>
      <c r="F57" s="152"/>
      <c r="G57" s="152"/>
      <c r="H57" s="152"/>
      <c r="I57" s="152"/>
      <c r="J57" s="152"/>
      <c r="K57" s="152"/>
      <c r="L57" s="152"/>
      <c r="M57" s="152"/>
    </row>
    <row r="58" spans="3:13" s="151" customFormat="1" ht="11.25">
      <c r="C58" s="152"/>
      <c r="D58" s="152"/>
      <c r="E58" s="152"/>
      <c r="F58" s="152"/>
      <c r="G58" s="152"/>
      <c r="H58" s="152"/>
      <c r="I58" s="152"/>
      <c r="J58" s="152"/>
      <c r="K58" s="152"/>
      <c r="L58" s="152"/>
      <c r="M58" s="152"/>
    </row>
    <row r="59" spans="3:13" s="151" customFormat="1" ht="11.25">
      <c r="C59" s="152"/>
      <c r="D59" s="152"/>
      <c r="E59" s="152"/>
      <c r="F59" s="152"/>
      <c r="G59" s="152"/>
      <c r="H59" s="152"/>
      <c r="I59" s="152"/>
      <c r="J59" s="152"/>
      <c r="K59" s="152"/>
      <c r="L59" s="152"/>
      <c r="M59" s="152"/>
    </row>
    <row r="60" spans="3:13" s="151" customFormat="1" ht="11.25">
      <c r="C60" s="152"/>
      <c r="D60" s="152"/>
      <c r="E60" s="152"/>
      <c r="F60" s="152"/>
      <c r="G60" s="152"/>
      <c r="H60" s="152"/>
      <c r="I60" s="152"/>
      <c r="J60" s="152"/>
      <c r="K60" s="152"/>
      <c r="L60" s="152"/>
      <c r="M60" s="152"/>
    </row>
    <row r="61" spans="3:13" s="151" customFormat="1" ht="11.25">
      <c r="C61" s="152"/>
      <c r="D61" s="152"/>
      <c r="E61" s="152"/>
      <c r="F61" s="152"/>
      <c r="G61" s="152"/>
      <c r="H61" s="152"/>
      <c r="I61" s="152"/>
      <c r="J61" s="152"/>
      <c r="K61" s="152"/>
      <c r="L61" s="152"/>
      <c r="M61" s="152"/>
    </row>
    <row r="62" spans="3:13" s="151" customFormat="1" ht="11.25">
      <c r="C62" s="152"/>
      <c r="D62" s="152"/>
      <c r="E62" s="152"/>
      <c r="F62" s="152"/>
      <c r="G62" s="152"/>
      <c r="H62" s="152"/>
      <c r="I62" s="152"/>
      <c r="J62" s="152"/>
      <c r="K62" s="152"/>
      <c r="L62" s="152"/>
      <c r="M62" s="152"/>
    </row>
    <row r="63" spans="3:13" s="151" customFormat="1" ht="11.25">
      <c r="C63" s="152"/>
      <c r="D63" s="152"/>
      <c r="E63" s="152"/>
      <c r="F63" s="152"/>
      <c r="G63" s="152"/>
      <c r="H63" s="152"/>
      <c r="I63" s="152"/>
      <c r="J63" s="152"/>
      <c r="K63" s="152"/>
      <c r="L63" s="152"/>
      <c r="M63" s="152"/>
    </row>
    <row r="64" spans="3:13" s="151" customFormat="1" ht="11.25">
      <c r="C64" s="152"/>
      <c r="D64" s="152"/>
      <c r="E64" s="152"/>
      <c r="F64" s="152"/>
      <c r="G64" s="152"/>
      <c r="H64" s="152"/>
      <c r="I64" s="152"/>
      <c r="J64" s="152"/>
      <c r="K64" s="152"/>
      <c r="L64" s="152"/>
      <c r="M64" s="152"/>
    </row>
    <row r="65" spans="3:13" s="151" customFormat="1" ht="11.25">
      <c r="C65" s="152"/>
      <c r="D65" s="152"/>
      <c r="E65" s="152"/>
      <c r="F65" s="152"/>
      <c r="G65" s="152"/>
      <c r="H65" s="152"/>
      <c r="I65" s="152"/>
      <c r="J65" s="152"/>
      <c r="K65" s="152"/>
      <c r="L65" s="152"/>
      <c r="M65" s="152"/>
    </row>
    <row r="66" spans="3:13" s="151" customFormat="1" ht="11.25">
      <c r="C66" s="152"/>
      <c r="D66" s="152"/>
      <c r="E66" s="152"/>
      <c r="F66" s="152"/>
      <c r="G66" s="152"/>
      <c r="H66" s="152"/>
      <c r="I66" s="152"/>
      <c r="J66" s="152"/>
      <c r="K66" s="152"/>
      <c r="L66" s="152"/>
      <c r="M66" s="152"/>
    </row>
    <row r="67" spans="3:13" s="151" customFormat="1" ht="11.25">
      <c r="C67" s="152"/>
      <c r="D67" s="152"/>
      <c r="E67" s="152"/>
      <c r="F67" s="152"/>
      <c r="G67" s="152"/>
      <c r="H67" s="152"/>
      <c r="I67" s="152"/>
      <c r="J67" s="152"/>
      <c r="K67" s="152"/>
      <c r="L67" s="152"/>
      <c r="M67" s="152"/>
    </row>
    <row r="68" spans="3:13" s="151" customFormat="1" ht="11.25">
      <c r="C68" s="152"/>
      <c r="D68" s="152"/>
      <c r="E68" s="152"/>
      <c r="F68" s="152"/>
      <c r="G68" s="152"/>
      <c r="H68" s="152"/>
      <c r="I68" s="152"/>
      <c r="J68" s="152"/>
      <c r="K68" s="152"/>
      <c r="L68" s="152"/>
      <c r="M68" s="152"/>
    </row>
    <row r="69" spans="3:13" s="151" customFormat="1" ht="11.25">
      <c r="C69" s="152"/>
      <c r="D69" s="152"/>
      <c r="E69" s="152"/>
      <c r="F69" s="152"/>
      <c r="G69" s="152"/>
      <c r="H69" s="152"/>
      <c r="I69" s="152"/>
      <c r="J69" s="152"/>
      <c r="K69" s="152"/>
      <c r="L69" s="152"/>
      <c r="M69" s="152"/>
    </row>
    <row r="70" spans="3:13" s="151" customFormat="1" ht="11.25">
      <c r="C70" s="152"/>
      <c r="D70" s="152"/>
      <c r="E70" s="152"/>
      <c r="F70" s="152"/>
      <c r="G70" s="152"/>
      <c r="H70" s="152"/>
      <c r="I70" s="152"/>
      <c r="J70" s="152"/>
      <c r="K70" s="152"/>
      <c r="L70" s="152"/>
      <c r="M70" s="152"/>
    </row>
    <row r="71" spans="3:13" s="151" customFormat="1" ht="11.25">
      <c r="C71" s="152"/>
      <c r="D71" s="152"/>
      <c r="E71" s="152"/>
      <c r="F71" s="152"/>
      <c r="G71" s="152"/>
      <c r="H71" s="152"/>
      <c r="I71" s="152"/>
      <c r="J71" s="152"/>
      <c r="K71" s="152"/>
      <c r="L71" s="152"/>
      <c r="M71" s="152"/>
    </row>
    <row r="72" spans="3:13" s="151" customFormat="1" ht="11.25">
      <c r="C72" s="152"/>
      <c r="D72" s="152"/>
      <c r="E72" s="152"/>
      <c r="F72" s="152"/>
      <c r="G72" s="152"/>
      <c r="H72" s="152"/>
      <c r="I72" s="152"/>
      <c r="J72" s="152"/>
      <c r="K72" s="152"/>
      <c r="L72" s="152"/>
      <c r="M72" s="152"/>
    </row>
    <row r="73" spans="3:13" s="151" customFormat="1" ht="11.25">
      <c r="C73" s="152"/>
      <c r="D73" s="152"/>
      <c r="E73" s="152"/>
      <c r="F73" s="152"/>
      <c r="G73" s="152"/>
      <c r="H73" s="152"/>
      <c r="I73" s="152"/>
      <c r="J73" s="152"/>
      <c r="K73" s="152"/>
      <c r="L73" s="152"/>
      <c r="M73" s="152"/>
    </row>
    <row r="74" spans="3:13" s="151" customFormat="1" ht="11.25">
      <c r="C74" s="152"/>
      <c r="D74" s="152"/>
      <c r="E74" s="152"/>
      <c r="F74" s="152"/>
      <c r="G74" s="152"/>
      <c r="H74" s="152"/>
      <c r="I74" s="152"/>
      <c r="J74" s="152"/>
      <c r="K74" s="152"/>
      <c r="L74" s="152"/>
      <c r="M74" s="152"/>
    </row>
    <row r="75" spans="3:13" s="151" customFormat="1" ht="11.25">
      <c r="C75" s="152"/>
      <c r="D75" s="152"/>
      <c r="E75" s="152"/>
      <c r="F75" s="152"/>
      <c r="G75" s="152"/>
      <c r="H75" s="152"/>
      <c r="I75" s="152"/>
      <c r="J75" s="152"/>
      <c r="K75" s="152"/>
      <c r="L75" s="152"/>
      <c r="M75" s="152"/>
    </row>
    <row r="76" spans="3:13" s="151" customFormat="1" ht="11.25">
      <c r="C76" s="152"/>
      <c r="D76" s="152"/>
      <c r="E76" s="152"/>
      <c r="F76" s="152"/>
      <c r="G76" s="152"/>
      <c r="H76" s="152"/>
      <c r="I76" s="152"/>
      <c r="J76" s="152"/>
      <c r="K76" s="152"/>
      <c r="L76" s="152"/>
      <c r="M76" s="152"/>
    </row>
    <row r="77" spans="3:13" s="151" customFormat="1" ht="11.25">
      <c r="C77" s="152"/>
      <c r="D77" s="152"/>
      <c r="E77" s="152"/>
      <c r="F77" s="152"/>
      <c r="G77" s="152"/>
      <c r="H77" s="152"/>
      <c r="I77" s="152"/>
      <c r="J77" s="152"/>
      <c r="K77" s="152"/>
      <c r="L77" s="152"/>
      <c r="M77" s="152"/>
    </row>
    <row r="78" spans="3:13" s="151" customFormat="1" ht="11.25">
      <c r="C78" s="152"/>
      <c r="D78" s="152"/>
      <c r="E78" s="152"/>
      <c r="F78" s="152"/>
      <c r="G78" s="152"/>
      <c r="H78" s="152"/>
      <c r="I78" s="152"/>
      <c r="J78" s="152"/>
      <c r="K78" s="152"/>
      <c r="L78" s="152"/>
      <c r="M78" s="152"/>
    </row>
    <row r="79" spans="3:13" s="151" customFormat="1" ht="11.25">
      <c r="C79" s="152"/>
      <c r="D79" s="152"/>
      <c r="E79" s="152"/>
      <c r="F79" s="152"/>
      <c r="G79" s="152"/>
      <c r="H79" s="152"/>
      <c r="I79" s="152"/>
      <c r="J79" s="152"/>
      <c r="K79" s="152"/>
      <c r="L79" s="152"/>
      <c r="M79" s="152"/>
    </row>
    <row r="80" spans="3:13" s="151" customFormat="1" ht="11.25">
      <c r="C80" s="152"/>
      <c r="D80" s="152"/>
      <c r="E80" s="152"/>
      <c r="F80" s="152"/>
      <c r="G80" s="152"/>
      <c r="H80" s="152"/>
      <c r="I80" s="152"/>
      <c r="J80" s="152"/>
      <c r="K80" s="152"/>
      <c r="L80" s="152"/>
      <c r="M80" s="152"/>
    </row>
    <row r="81" spans="3:13" s="151" customFormat="1" ht="11.25">
      <c r="C81" s="152"/>
      <c r="D81" s="152"/>
      <c r="E81" s="152"/>
      <c r="F81" s="152"/>
      <c r="G81" s="152"/>
      <c r="H81" s="152"/>
      <c r="I81" s="152"/>
      <c r="J81" s="152"/>
      <c r="K81" s="152"/>
      <c r="L81" s="152"/>
      <c r="M81" s="152"/>
    </row>
    <row r="82" spans="3:13" s="151" customFormat="1" ht="11.25">
      <c r="C82" s="152"/>
      <c r="D82" s="152"/>
      <c r="E82" s="152"/>
      <c r="F82" s="152"/>
      <c r="G82" s="152"/>
      <c r="H82" s="152"/>
      <c r="I82" s="152"/>
      <c r="J82" s="152"/>
      <c r="K82" s="152"/>
      <c r="L82" s="152"/>
      <c r="M82" s="152"/>
    </row>
    <row r="83" spans="3:13" s="151" customFormat="1" ht="11.25">
      <c r="C83" s="152"/>
      <c r="D83" s="152"/>
      <c r="E83" s="152"/>
      <c r="F83" s="152"/>
      <c r="G83" s="152"/>
      <c r="H83" s="152"/>
      <c r="I83" s="152"/>
      <c r="J83" s="152"/>
      <c r="K83" s="152"/>
      <c r="L83" s="152"/>
      <c r="M83" s="152"/>
    </row>
    <row r="84" spans="3:13" s="151" customFormat="1" ht="11.25">
      <c r="C84" s="152"/>
      <c r="D84" s="152"/>
      <c r="E84" s="152"/>
      <c r="F84" s="152"/>
      <c r="G84" s="152"/>
      <c r="H84" s="152"/>
      <c r="I84" s="152"/>
      <c r="J84" s="152"/>
      <c r="K84" s="152"/>
      <c r="L84" s="152"/>
      <c r="M84" s="152"/>
    </row>
    <row r="85" spans="3:13" s="151" customFormat="1" ht="11.25">
      <c r="C85" s="152"/>
      <c r="D85" s="152"/>
      <c r="E85" s="152"/>
      <c r="F85" s="152"/>
      <c r="G85" s="152"/>
      <c r="H85" s="152"/>
      <c r="I85" s="152"/>
      <c r="J85" s="152"/>
      <c r="K85" s="152"/>
      <c r="L85" s="152"/>
      <c r="M85" s="152"/>
    </row>
    <row r="86" spans="3:13" s="151" customFormat="1" ht="11.25">
      <c r="C86" s="152"/>
      <c r="D86" s="152"/>
      <c r="E86" s="152"/>
      <c r="F86" s="152"/>
      <c r="G86" s="152"/>
      <c r="H86" s="152"/>
      <c r="I86" s="152"/>
      <c r="J86" s="152"/>
      <c r="K86" s="152"/>
      <c r="L86" s="152"/>
      <c r="M86" s="152"/>
    </row>
    <row r="87" spans="3:13" s="151" customFormat="1" ht="11.25">
      <c r="C87" s="152"/>
      <c r="D87" s="152"/>
      <c r="E87" s="152"/>
      <c r="F87" s="152"/>
      <c r="G87" s="152"/>
      <c r="H87" s="152"/>
      <c r="I87" s="152"/>
      <c r="J87" s="152"/>
      <c r="K87" s="152"/>
      <c r="L87" s="152"/>
      <c r="M87" s="152"/>
    </row>
    <row r="88" spans="3:13" s="151" customFormat="1" ht="11.25">
      <c r="C88" s="152"/>
      <c r="D88" s="152"/>
      <c r="E88" s="152"/>
      <c r="F88" s="152"/>
      <c r="G88" s="152"/>
      <c r="H88" s="152"/>
      <c r="I88" s="152"/>
      <c r="J88" s="152"/>
      <c r="K88" s="152"/>
      <c r="L88" s="152"/>
      <c r="M88" s="152"/>
    </row>
    <row r="89" spans="3:13" s="151" customFormat="1" ht="11.25">
      <c r="C89" s="152"/>
      <c r="D89" s="152"/>
      <c r="E89" s="152"/>
      <c r="F89" s="152"/>
      <c r="G89" s="152"/>
      <c r="H89" s="152"/>
      <c r="I89" s="152"/>
      <c r="J89" s="152"/>
      <c r="K89" s="152"/>
      <c r="L89" s="152"/>
      <c r="M89" s="152"/>
    </row>
    <row r="90" spans="3:13" s="151" customFormat="1" ht="11.25">
      <c r="C90" s="152"/>
      <c r="D90" s="152"/>
      <c r="E90" s="152"/>
      <c r="F90" s="152"/>
      <c r="G90" s="152"/>
      <c r="H90" s="152"/>
      <c r="I90" s="152"/>
      <c r="J90" s="152"/>
      <c r="K90" s="152"/>
      <c r="L90" s="152"/>
      <c r="M90" s="152"/>
    </row>
    <row r="91" spans="3:13" s="151" customFormat="1" ht="11.25">
      <c r="C91" s="152"/>
      <c r="D91" s="152"/>
      <c r="E91" s="152"/>
      <c r="F91" s="152"/>
      <c r="G91" s="152"/>
      <c r="H91" s="152"/>
      <c r="I91" s="152"/>
      <c r="J91" s="152"/>
      <c r="K91" s="152"/>
      <c r="L91" s="152"/>
      <c r="M91" s="152"/>
    </row>
    <row r="92" spans="3:13" s="151" customFormat="1" ht="11.25">
      <c r="C92" s="152"/>
      <c r="D92" s="152"/>
      <c r="E92" s="152"/>
      <c r="F92" s="152"/>
      <c r="G92" s="152"/>
      <c r="H92" s="152"/>
      <c r="I92" s="152"/>
      <c r="J92" s="152"/>
      <c r="K92" s="152"/>
      <c r="L92" s="152"/>
      <c r="M92" s="152"/>
    </row>
    <row r="93" spans="3:13" s="151" customFormat="1" ht="11.25">
      <c r="C93" s="152"/>
      <c r="D93" s="152"/>
      <c r="E93" s="152"/>
      <c r="F93" s="152"/>
      <c r="G93" s="152"/>
      <c r="H93" s="152"/>
      <c r="I93" s="152"/>
      <c r="J93" s="152"/>
      <c r="K93" s="152"/>
      <c r="L93" s="152"/>
      <c r="M93" s="152"/>
    </row>
    <row r="94" spans="3:13" s="151" customFormat="1" ht="11.25">
      <c r="C94" s="152"/>
      <c r="D94" s="152"/>
      <c r="E94" s="152"/>
      <c r="F94" s="152"/>
      <c r="G94" s="152"/>
      <c r="H94" s="152"/>
      <c r="I94" s="152"/>
      <c r="J94" s="152"/>
      <c r="K94" s="152"/>
      <c r="L94" s="152"/>
      <c r="M94" s="152"/>
    </row>
    <row r="95" spans="3:13" s="151" customFormat="1" ht="11.25">
      <c r="C95" s="152"/>
      <c r="D95" s="152"/>
      <c r="E95" s="152"/>
      <c r="F95" s="152"/>
      <c r="G95" s="152"/>
      <c r="H95" s="152"/>
      <c r="I95" s="152"/>
      <c r="J95" s="152"/>
      <c r="K95" s="152"/>
      <c r="L95" s="152"/>
      <c r="M95" s="152"/>
    </row>
    <row r="96" spans="3:13" s="151" customFormat="1" ht="11.25">
      <c r="C96" s="152"/>
      <c r="D96" s="152"/>
      <c r="E96" s="152"/>
      <c r="F96" s="152"/>
      <c r="G96" s="152"/>
      <c r="H96" s="152"/>
      <c r="I96" s="152"/>
      <c r="J96" s="152"/>
      <c r="K96" s="152"/>
      <c r="L96" s="152"/>
      <c r="M96" s="152"/>
    </row>
    <row r="97" spans="3:13" ht="11.25">
      <c r="C97" s="104"/>
      <c r="D97" s="104"/>
      <c r="E97" s="104"/>
      <c r="F97" s="104"/>
      <c r="G97" s="104"/>
      <c r="H97" s="104"/>
      <c r="I97" s="104"/>
      <c r="J97" s="104"/>
      <c r="K97" s="104"/>
      <c r="L97" s="104"/>
      <c r="M97" s="104"/>
    </row>
    <row r="98" spans="3:13" ht="11.25">
      <c r="C98" s="104"/>
      <c r="D98" s="104"/>
      <c r="E98" s="104"/>
      <c r="F98" s="104"/>
      <c r="G98" s="104"/>
      <c r="H98" s="104"/>
      <c r="I98" s="104"/>
      <c r="J98" s="104"/>
      <c r="K98" s="104"/>
      <c r="L98" s="104"/>
      <c r="M98" s="104"/>
    </row>
    <row r="99" spans="3:13" ht="11.25">
      <c r="C99" s="104"/>
      <c r="D99" s="104"/>
      <c r="E99" s="104"/>
      <c r="F99" s="104"/>
      <c r="G99" s="104"/>
      <c r="H99" s="104"/>
      <c r="I99" s="104"/>
      <c r="J99" s="104"/>
      <c r="K99" s="104"/>
      <c r="L99" s="104"/>
      <c r="M99" s="104"/>
    </row>
    <row r="100" spans="3:13" ht="11.25">
      <c r="C100" s="104"/>
      <c r="D100" s="104"/>
      <c r="E100" s="104"/>
      <c r="F100" s="104"/>
      <c r="G100" s="104"/>
      <c r="H100" s="104"/>
      <c r="I100" s="104"/>
      <c r="J100" s="104"/>
      <c r="K100" s="104"/>
      <c r="L100" s="104"/>
      <c r="M100" s="104"/>
    </row>
    <row r="101" spans="3:13" ht="11.25">
      <c r="C101" s="104"/>
      <c r="D101" s="104"/>
      <c r="E101" s="104"/>
      <c r="F101" s="104"/>
      <c r="G101" s="104"/>
      <c r="H101" s="104"/>
      <c r="I101" s="104"/>
      <c r="J101" s="104"/>
      <c r="K101" s="104"/>
      <c r="L101" s="104"/>
      <c r="M101" s="104"/>
    </row>
    <row r="102" spans="3:13" ht="11.25">
      <c r="C102" s="104"/>
      <c r="D102" s="104"/>
      <c r="E102" s="104"/>
      <c r="F102" s="104"/>
      <c r="G102" s="104"/>
      <c r="H102" s="104"/>
      <c r="I102" s="104"/>
      <c r="J102" s="104"/>
      <c r="K102" s="104"/>
      <c r="L102" s="104"/>
      <c r="M102" s="104"/>
    </row>
    <row r="103" spans="3:13" ht="11.25">
      <c r="C103" s="104"/>
      <c r="D103" s="104"/>
      <c r="E103" s="104"/>
      <c r="F103" s="104"/>
      <c r="G103" s="104"/>
      <c r="H103" s="104"/>
      <c r="I103" s="104"/>
      <c r="J103" s="104"/>
      <c r="K103" s="104"/>
      <c r="L103" s="104"/>
      <c r="M103" s="104"/>
    </row>
    <row r="104" spans="3:13" ht="11.25">
      <c r="C104" s="104"/>
      <c r="D104" s="104"/>
      <c r="E104" s="104"/>
      <c r="F104" s="104"/>
      <c r="G104" s="104"/>
      <c r="H104" s="104"/>
      <c r="I104" s="104"/>
      <c r="J104" s="104"/>
      <c r="K104" s="104"/>
      <c r="L104" s="104"/>
      <c r="M104" s="104"/>
    </row>
    <row r="105" spans="3:13" ht="11.25">
      <c r="C105" s="104"/>
      <c r="D105" s="104"/>
      <c r="E105" s="104"/>
      <c r="F105" s="104"/>
      <c r="G105" s="104"/>
      <c r="H105" s="104"/>
      <c r="I105" s="104"/>
      <c r="J105" s="104"/>
      <c r="K105" s="104"/>
      <c r="L105" s="104"/>
      <c r="M105" s="104"/>
    </row>
    <row r="106" spans="3:13" ht="11.25">
      <c r="C106" s="104"/>
      <c r="D106" s="104"/>
      <c r="E106" s="104"/>
      <c r="F106" s="104"/>
      <c r="G106" s="104"/>
      <c r="H106" s="104"/>
      <c r="I106" s="104"/>
      <c r="J106" s="104"/>
      <c r="K106" s="104"/>
      <c r="L106" s="104"/>
      <c r="M106" s="104"/>
    </row>
    <row r="107" spans="3:13" ht="11.25">
      <c r="C107" s="104"/>
      <c r="D107" s="104"/>
      <c r="E107" s="104"/>
      <c r="F107" s="104"/>
      <c r="G107" s="104"/>
      <c r="H107" s="104"/>
      <c r="I107" s="104"/>
      <c r="J107" s="104"/>
      <c r="K107" s="104"/>
      <c r="L107" s="104"/>
      <c r="M107" s="104"/>
    </row>
    <row r="108" spans="3:13" ht="11.25">
      <c r="C108" s="104"/>
      <c r="D108" s="104"/>
      <c r="E108" s="104"/>
      <c r="F108" s="104"/>
      <c r="G108" s="104"/>
      <c r="H108" s="104"/>
      <c r="I108" s="104"/>
      <c r="J108" s="104"/>
      <c r="K108" s="104"/>
      <c r="L108" s="104"/>
      <c r="M108" s="104"/>
    </row>
    <row r="109" spans="3:13" ht="11.25">
      <c r="C109" s="104"/>
      <c r="D109" s="104"/>
      <c r="E109" s="104"/>
      <c r="F109" s="104"/>
      <c r="G109" s="104"/>
      <c r="H109" s="104"/>
      <c r="I109" s="104"/>
      <c r="J109" s="104"/>
      <c r="K109" s="104"/>
      <c r="L109" s="104"/>
      <c r="M109" s="104"/>
    </row>
    <row r="110" spans="3:13" ht="11.25">
      <c r="C110" s="104"/>
      <c r="D110" s="104"/>
      <c r="E110" s="104"/>
      <c r="F110" s="104"/>
      <c r="G110" s="104"/>
      <c r="H110" s="104"/>
      <c r="I110" s="104"/>
      <c r="J110" s="104"/>
      <c r="K110" s="104"/>
      <c r="L110" s="104"/>
      <c r="M110" s="104"/>
    </row>
    <row r="111" spans="3:13" ht="11.25">
      <c r="C111" s="104"/>
      <c r="D111" s="104"/>
      <c r="E111" s="104"/>
      <c r="F111" s="104"/>
      <c r="G111" s="104"/>
      <c r="H111" s="104"/>
      <c r="I111" s="104"/>
      <c r="J111" s="104"/>
      <c r="K111" s="104"/>
      <c r="L111" s="104"/>
      <c r="M111" s="104"/>
    </row>
    <row r="112" spans="3:13" ht="11.25">
      <c r="C112" s="104"/>
      <c r="D112" s="104"/>
      <c r="E112" s="104"/>
      <c r="F112" s="104"/>
      <c r="G112" s="104"/>
      <c r="H112" s="104"/>
      <c r="I112" s="104"/>
      <c r="J112" s="104"/>
      <c r="K112" s="104"/>
      <c r="L112" s="104"/>
      <c r="M112" s="104"/>
    </row>
    <row r="113" spans="3:13" ht="11.25">
      <c r="C113" s="104"/>
      <c r="D113" s="104"/>
      <c r="E113" s="104"/>
      <c r="F113" s="104"/>
      <c r="G113" s="104"/>
      <c r="H113" s="104"/>
      <c r="I113" s="104"/>
      <c r="J113" s="104"/>
      <c r="K113" s="104"/>
      <c r="L113" s="104"/>
      <c r="M113" s="104"/>
    </row>
    <row r="114" spans="3:13" ht="11.25">
      <c r="C114" s="104"/>
      <c r="D114" s="104"/>
      <c r="E114" s="104"/>
      <c r="F114" s="104"/>
      <c r="G114" s="104"/>
      <c r="H114" s="104"/>
      <c r="I114" s="104"/>
      <c r="J114" s="104"/>
      <c r="K114" s="104"/>
      <c r="L114" s="104"/>
      <c r="M114" s="104"/>
    </row>
    <row r="115" spans="3:13" ht="11.25">
      <c r="C115" s="104"/>
      <c r="D115" s="104"/>
      <c r="E115" s="104"/>
      <c r="F115" s="104"/>
      <c r="G115" s="104"/>
      <c r="H115" s="104"/>
      <c r="I115" s="104"/>
      <c r="J115" s="104"/>
      <c r="K115" s="104"/>
      <c r="L115" s="104"/>
      <c r="M115" s="104"/>
    </row>
    <row r="116" spans="3:13" ht="11.25">
      <c r="C116" s="104"/>
      <c r="D116" s="104"/>
      <c r="E116" s="104"/>
      <c r="F116" s="104"/>
      <c r="G116" s="104"/>
      <c r="H116" s="104"/>
      <c r="I116" s="104"/>
      <c r="J116" s="104"/>
      <c r="K116" s="104"/>
      <c r="L116" s="104"/>
      <c r="M116" s="104"/>
    </row>
    <row r="117" spans="3:13" ht="11.25">
      <c r="C117" s="104"/>
      <c r="D117" s="104"/>
      <c r="E117" s="104"/>
      <c r="F117" s="104"/>
      <c r="G117" s="104"/>
      <c r="H117" s="104"/>
      <c r="I117" s="104"/>
      <c r="J117" s="104"/>
      <c r="K117" s="104"/>
      <c r="L117" s="104"/>
      <c r="M117" s="104"/>
    </row>
    <row r="118" spans="3:13" ht="11.25">
      <c r="C118" s="104"/>
      <c r="D118" s="104"/>
      <c r="E118" s="104"/>
      <c r="F118" s="104"/>
      <c r="G118" s="104"/>
      <c r="H118" s="104"/>
      <c r="I118" s="104"/>
      <c r="J118" s="104"/>
      <c r="K118" s="104"/>
      <c r="L118" s="104"/>
      <c r="M118" s="104"/>
    </row>
    <row r="119" spans="3:13" ht="11.25">
      <c r="C119" s="104"/>
      <c r="D119" s="104"/>
      <c r="E119" s="104"/>
      <c r="F119" s="104"/>
      <c r="G119" s="104"/>
      <c r="H119" s="104"/>
      <c r="I119" s="104"/>
      <c r="J119" s="104"/>
      <c r="K119" s="104"/>
      <c r="L119" s="104"/>
      <c r="M119" s="104"/>
    </row>
    <row r="120" spans="3:13" ht="11.25">
      <c r="C120" s="104"/>
      <c r="D120" s="104"/>
      <c r="E120" s="104"/>
      <c r="F120" s="104"/>
      <c r="G120" s="104"/>
      <c r="H120" s="104"/>
      <c r="I120" s="104"/>
      <c r="J120" s="104"/>
      <c r="K120" s="104"/>
      <c r="L120" s="104"/>
      <c r="M120" s="104"/>
    </row>
    <row r="121" spans="3:13" ht="11.25">
      <c r="C121" s="104"/>
      <c r="D121" s="104"/>
      <c r="E121" s="104"/>
      <c r="F121" s="104"/>
      <c r="G121" s="104"/>
      <c r="H121" s="104"/>
      <c r="I121" s="104"/>
      <c r="J121" s="104"/>
      <c r="K121" s="104"/>
      <c r="L121" s="104"/>
      <c r="M121" s="104"/>
    </row>
    <row r="122" spans="3:13" ht="11.25">
      <c r="C122" s="104"/>
      <c r="D122" s="104"/>
      <c r="E122" s="104"/>
      <c r="F122" s="104"/>
      <c r="G122" s="104"/>
      <c r="H122" s="104"/>
      <c r="I122" s="104"/>
      <c r="J122" s="104"/>
      <c r="K122" s="104"/>
      <c r="L122" s="104"/>
      <c r="M122" s="104"/>
    </row>
    <row r="123" spans="3:13" ht="11.25">
      <c r="C123" s="104"/>
      <c r="D123" s="104"/>
      <c r="E123" s="104"/>
      <c r="F123" s="104"/>
      <c r="G123" s="104"/>
      <c r="H123" s="104"/>
      <c r="I123" s="104"/>
      <c r="J123" s="104"/>
      <c r="K123" s="104"/>
      <c r="L123" s="104"/>
      <c r="M123" s="104"/>
    </row>
    <row r="124" spans="3:13" ht="11.25">
      <c r="C124" s="104"/>
      <c r="D124" s="104"/>
      <c r="E124" s="104"/>
      <c r="F124" s="104"/>
      <c r="G124" s="104"/>
      <c r="H124" s="104"/>
      <c r="I124" s="104"/>
      <c r="J124" s="104"/>
      <c r="K124" s="104"/>
      <c r="L124" s="104"/>
      <c r="M124" s="104"/>
    </row>
    <row r="125" spans="3:13" ht="11.25">
      <c r="C125" s="104"/>
      <c r="D125" s="104"/>
      <c r="E125" s="104"/>
      <c r="F125" s="104"/>
      <c r="G125" s="104"/>
      <c r="H125" s="104"/>
      <c r="I125" s="104"/>
      <c r="J125" s="104"/>
      <c r="K125" s="104"/>
      <c r="L125" s="104"/>
      <c r="M125" s="104"/>
    </row>
    <row r="126" spans="3:13" ht="11.25">
      <c r="C126" s="104"/>
      <c r="D126" s="104"/>
      <c r="E126" s="104"/>
      <c r="F126" s="104"/>
      <c r="G126" s="104"/>
      <c r="H126" s="104"/>
      <c r="I126" s="104"/>
      <c r="J126" s="104"/>
      <c r="K126" s="104"/>
      <c r="L126" s="104"/>
      <c r="M126" s="104"/>
    </row>
    <row r="127" spans="3:13" ht="11.25">
      <c r="C127" s="104"/>
      <c r="D127" s="104"/>
      <c r="E127" s="104"/>
      <c r="F127" s="104"/>
      <c r="G127" s="104"/>
      <c r="H127" s="104"/>
      <c r="I127" s="104"/>
      <c r="J127" s="104"/>
      <c r="K127" s="104"/>
      <c r="L127" s="104"/>
      <c r="M127" s="104"/>
    </row>
    <row r="128" spans="3:13" ht="11.25">
      <c r="C128" s="104"/>
      <c r="D128" s="104"/>
      <c r="E128" s="104"/>
      <c r="F128" s="104"/>
      <c r="G128" s="104"/>
      <c r="H128" s="104"/>
      <c r="I128" s="104"/>
      <c r="J128" s="104"/>
      <c r="K128" s="104"/>
      <c r="L128" s="104"/>
      <c r="M128" s="104"/>
    </row>
    <row r="129" spans="3:13" ht="11.25">
      <c r="C129" s="104"/>
      <c r="D129" s="104"/>
      <c r="E129" s="104"/>
      <c r="F129" s="104"/>
      <c r="G129" s="104"/>
      <c r="H129" s="104"/>
      <c r="I129" s="104"/>
      <c r="J129" s="104"/>
      <c r="K129" s="104"/>
      <c r="L129" s="104"/>
      <c r="M129" s="104"/>
    </row>
    <row r="130" spans="3:13" ht="11.25">
      <c r="C130" s="104"/>
      <c r="D130" s="104"/>
      <c r="E130" s="104"/>
      <c r="F130" s="104"/>
      <c r="G130" s="104"/>
      <c r="H130" s="104"/>
      <c r="I130" s="104"/>
      <c r="J130" s="104"/>
      <c r="K130" s="104"/>
      <c r="L130" s="104"/>
      <c r="M130" s="104"/>
    </row>
    <row r="131" spans="3:13" ht="11.25">
      <c r="C131" s="104"/>
      <c r="D131" s="104"/>
      <c r="E131" s="104"/>
      <c r="F131" s="104"/>
      <c r="G131" s="104"/>
      <c r="H131" s="104"/>
      <c r="I131" s="104"/>
      <c r="J131" s="104"/>
      <c r="K131" s="104"/>
      <c r="L131" s="104"/>
      <c r="M131" s="104"/>
    </row>
    <row r="132" spans="3:13" ht="11.25">
      <c r="C132" s="104"/>
      <c r="D132" s="104"/>
      <c r="E132" s="104"/>
      <c r="F132" s="104"/>
      <c r="G132" s="104"/>
      <c r="H132" s="104"/>
      <c r="I132" s="104"/>
      <c r="J132" s="104"/>
      <c r="K132" s="104"/>
      <c r="L132" s="104"/>
      <c r="M132" s="104"/>
    </row>
    <row r="133" spans="3:13" ht="11.25">
      <c r="C133" s="104"/>
      <c r="D133" s="104"/>
      <c r="E133" s="104"/>
      <c r="F133" s="104"/>
      <c r="G133" s="104"/>
      <c r="H133" s="104"/>
      <c r="I133" s="104"/>
      <c r="J133" s="104"/>
      <c r="K133" s="104"/>
      <c r="L133" s="104"/>
      <c r="M133" s="104"/>
    </row>
    <row r="134" spans="3:13" ht="11.25">
      <c r="C134" s="104"/>
      <c r="D134" s="104"/>
      <c r="E134" s="104"/>
      <c r="F134" s="104"/>
      <c r="G134" s="104"/>
      <c r="H134" s="104"/>
      <c r="I134" s="104"/>
      <c r="J134" s="104"/>
      <c r="K134" s="104"/>
      <c r="L134" s="104"/>
      <c r="M134" s="104"/>
    </row>
    <row r="135" spans="3:13" ht="11.25">
      <c r="C135" s="104"/>
      <c r="D135" s="104"/>
      <c r="E135" s="104"/>
      <c r="F135" s="104"/>
      <c r="G135" s="104"/>
      <c r="H135" s="104"/>
      <c r="I135" s="104"/>
      <c r="J135" s="104"/>
      <c r="K135" s="104"/>
      <c r="L135" s="104"/>
      <c r="M135" s="104"/>
    </row>
    <row r="136" spans="3:13" ht="11.25">
      <c r="C136" s="104"/>
      <c r="D136" s="104"/>
      <c r="E136" s="104"/>
      <c r="F136" s="104"/>
      <c r="G136" s="104"/>
      <c r="H136" s="104"/>
      <c r="I136" s="104"/>
      <c r="J136" s="104"/>
      <c r="K136" s="104"/>
      <c r="L136" s="104"/>
      <c r="M136" s="104"/>
    </row>
    <row r="137" spans="3:13" ht="11.25">
      <c r="C137" s="104"/>
      <c r="D137" s="104"/>
      <c r="E137" s="104"/>
      <c r="F137" s="104"/>
      <c r="G137" s="104"/>
      <c r="H137" s="104"/>
      <c r="I137" s="104"/>
      <c r="J137" s="104"/>
      <c r="K137" s="104"/>
      <c r="L137" s="104"/>
      <c r="M137" s="104"/>
    </row>
    <row r="138" spans="3:13" ht="11.25">
      <c r="C138" s="104"/>
      <c r="D138" s="104"/>
      <c r="E138" s="104"/>
      <c r="F138" s="104"/>
      <c r="G138" s="104"/>
      <c r="H138" s="104"/>
      <c r="I138" s="104"/>
      <c r="J138" s="104"/>
      <c r="K138" s="104"/>
      <c r="L138" s="104"/>
      <c r="M138" s="104"/>
    </row>
    <row r="139" spans="3:13" ht="11.25">
      <c r="C139" s="104"/>
      <c r="D139" s="104"/>
      <c r="E139" s="104"/>
      <c r="F139" s="104"/>
      <c r="G139" s="104"/>
      <c r="H139" s="104"/>
      <c r="I139" s="104"/>
      <c r="J139" s="104"/>
      <c r="K139" s="104"/>
      <c r="L139" s="104"/>
      <c r="M139" s="104"/>
    </row>
    <row r="140" spans="3:13" ht="11.25">
      <c r="C140" s="104"/>
      <c r="D140" s="104"/>
      <c r="E140" s="104"/>
      <c r="F140" s="104"/>
      <c r="G140" s="104"/>
      <c r="H140" s="104"/>
      <c r="I140" s="104"/>
      <c r="J140" s="104"/>
      <c r="K140" s="104"/>
      <c r="L140" s="104"/>
      <c r="M140" s="104"/>
    </row>
    <row r="141" spans="3:13" ht="11.25">
      <c r="C141" s="104"/>
      <c r="D141" s="104"/>
      <c r="E141" s="104"/>
      <c r="F141" s="104"/>
      <c r="G141" s="104"/>
      <c r="H141" s="104"/>
      <c r="I141" s="104"/>
      <c r="J141" s="104"/>
      <c r="K141" s="104"/>
      <c r="L141" s="104"/>
      <c r="M141" s="104"/>
    </row>
    <row r="142" spans="3:13" ht="11.25">
      <c r="C142" s="104"/>
      <c r="D142" s="104"/>
      <c r="E142" s="104"/>
      <c r="F142" s="104"/>
      <c r="G142" s="104"/>
      <c r="H142" s="104"/>
      <c r="I142" s="104"/>
      <c r="J142" s="104"/>
      <c r="K142" s="104"/>
      <c r="L142" s="104"/>
      <c r="M142" s="104"/>
    </row>
    <row r="143" spans="3:13" ht="11.25">
      <c r="C143" s="104"/>
      <c r="D143" s="104"/>
      <c r="E143" s="104"/>
      <c r="F143" s="104"/>
      <c r="G143" s="104"/>
      <c r="H143" s="104"/>
      <c r="I143" s="104"/>
      <c r="J143" s="104"/>
      <c r="K143" s="104"/>
      <c r="L143" s="104"/>
      <c r="M143" s="104"/>
    </row>
    <row r="144" spans="3:13" ht="11.25">
      <c r="C144" s="104"/>
      <c r="D144" s="104"/>
      <c r="E144" s="104"/>
      <c r="F144" s="104"/>
      <c r="G144" s="104"/>
      <c r="H144" s="104"/>
      <c r="I144" s="104"/>
      <c r="J144" s="104"/>
      <c r="K144" s="104"/>
      <c r="L144" s="104"/>
      <c r="M144" s="104"/>
    </row>
    <row r="145" spans="3:13" ht="11.25">
      <c r="C145" s="104"/>
      <c r="D145" s="104"/>
      <c r="E145" s="104"/>
      <c r="F145" s="104"/>
      <c r="G145" s="104"/>
      <c r="H145" s="104"/>
      <c r="I145" s="104"/>
      <c r="J145" s="104"/>
      <c r="K145" s="104"/>
      <c r="L145" s="104"/>
      <c r="M145" s="104"/>
    </row>
    <row r="146" spans="3:13" ht="11.25">
      <c r="C146" s="104"/>
      <c r="D146" s="104"/>
      <c r="E146" s="104"/>
      <c r="F146" s="104"/>
      <c r="G146" s="104"/>
      <c r="H146" s="104"/>
      <c r="I146" s="104"/>
      <c r="J146" s="104"/>
      <c r="K146" s="104"/>
      <c r="L146" s="104"/>
      <c r="M146" s="104"/>
    </row>
    <row r="147" spans="3:13" ht="11.25">
      <c r="C147" s="104"/>
      <c r="D147" s="104"/>
      <c r="E147" s="104"/>
      <c r="F147" s="104"/>
      <c r="G147" s="104"/>
      <c r="H147" s="104"/>
      <c r="I147" s="104"/>
      <c r="J147" s="104"/>
      <c r="K147" s="104"/>
      <c r="L147" s="104"/>
      <c r="M147" s="104"/>
    </row>
    <row r="148" spans="3:13" ht="11.25">
      <c r="C148" s="104"/>
      <c r="D148" s="104"/>
      <c r="E148" s="104"/>
      <c r="F148" s="104"/>
      <c r="G148" s="104"/>
      <c r="H148" s="104"/>
      <c r="I148" s="104"/>
      <c r="J148" s="104"/>
      <c r="K148" s="104"/>
      <c r="L148" s="104"/>
      <c r="M148" s="104"/>
    </row>
    <row r="149" spans="3:13" ht="11.25">
      <c r="C149" s="104"/>
      <c r="D149" s="104"/>
      <c r="E149" s="104"/>
      <c r="F149" s="104"/>
      <c r="G149" s="104"/>
      <c r="H149" s="104"/>
      <c r="I149" s="104"/>
      <c r="J149" s="104"/>
      <c r="K149" s="104"/>
      <c r="L149" s="104"/>
      <c r="M149" s="104"/>
    </row>
    <row r="150" spans="3:13" ht="11.25">
      <c r="C150" s="104"/>
      <c r="D150" s="104"/>
      <c r="E150" s="104"/>
      <c r="F150" s="104"/>
      <c r="G150" s="104"/>
      <c r="H150" s="104"/>
      <c r="I150" s="104"/>
      <c r="J150" s="104"/>
      <c r="K150" s="104"/>
      <c r="L150" s="104"/>
      <c r="M150" s="104"/>
    </row>
    <row r="151" spans="3:13" ht="11.25">
      <c r="C151" s="104"/>
      <c r="D151" s="104"/>
      <c r="E151" s="104"/>
      <c r="F151" s="104"/>
      <c r="G151" s="104"/>
      <c r="H151" s="104"/>
      <c r="I151" s="104"/>
      <c r="J151" s="104"/>
      <c r="K151" s="104"/>
      <c r="L151" s="104"/>
      <c r="M151" s="104"/>
    </row>
    <row r="152" spans="3:13" ht="11.25">
      <c r="C152" s="104"/>
      <c r="D152" s="104"/>
      <c r="E152" s="104"/>
      <c r="F152" s="104"/>
      <c r="G152" s="104"/>
      <c r="H152" s="104"/>
      <c r="I152" s="104"/>
      <c r="J152" s="104"/>
      <c r="K152" s="104"/>
      <c r="L152" s="104"/>
      <c r="M152" s="104"/>
    </row>
    <row r="153" spans="3:13" ht="11.25">
      <c r="C153" s="104"/>
      <c r="D153" s="104"/>
      <c r="E153" s="104"/>
      <c r="F153" s="104"/>
      <c r="G153" s="104"/>
      <c r="H153" s="104"/>
      <c r="I153" s="104"/>
      <c r="J153" s="104"/>
      <c r="K153" s="104"/>
      <c r="L153" s="104"/>
      <c r="M153" s="104"/>
    </row>
    <row r="154" spans="3:13" ht="11.25">
      <c r="C154" s="104"/>
      <c r="D154" s="104"/>
      <c r="E154" s="104"/>
      <c r="F154" s="104"/>
      <c r="G154" s="104"/>
      <c r="H154" s="104"/>
      <c r="I154" s="104"/>
      <c r="J154" s="104"/>
      <c r="K154" s="104"/>
      <c r="L154" s="104"/>
      <c r="M154" s="104"/>
    </row>
    <row r="155" spans="3:13" ht="11.25">
      <c r="C155" s="104"/>
      <c r="D155" s="104"/>
      <c r="E155" s="104"/>
      <c r="F155" s="104"/>
      <c r="G155" s="104"/>
      <c r="H155" s="104"/>
      <c r="I155" s="104"/>
      <c r="J155" s="104"/>
      <c r="K155" s="104"/>
      <c r="L155" s="104"/>
      <c r="M155" s="104"/>
    </row>
    <row r="156" spans="3:13" ht="11.25">
      <c r="C156" s="104"/>
      <c r="D156" s="104"/>
      <c r="E156" s="104"/>
      <c r="F156" s="104"/>
      <c r="G156" s="104"/>
      <c r="H156" s="104"/>
      <c r="I156" s="104"/>
      <c r="J156" s="104"/>
      <c r="K156" s="104"/>
      <c r="L156" s="104"/>
      <c r="M156" s="104"/>
    </row>
    <row r="157" spans="3:13" ht="11.25">
      <c r="C157" s="104"/>
      <c r="D157" s="104"/>
      <c r="E157" s="104"/>
      <c r="F157" s="104"/>
      <c r="G157" s="104"/>
      <c r="H157" s="104"/>
      <c r="I157" s="104"/>
      <c r="J157" s="104"/>
      <c r="K157" s="104"/>
      <c r="L157" s="104"/>
      <c r="M157" s="104"/>
    </row>
    <row r="158" spans="3:13" ht="11.25">
      <c r="C158" s="104"/>
      <c r="D158" s="104"/>
      <c r="E158" s="104"/>
      <c r="F158" s="104"/>
      <c r="G158" s="104"/>
      <c r="H158" s="104"/>
      <c r="I158" s="104"/>
      <c r="J158" s="104"/>
      <c r="K158" s="104"/>
      <c r="L158" s="104"/>
      <c r="M158" s="104"/>
    </row>
    <row r="159" spans="3:13" ht="11.25">
      <c r="C159" s="104"/>
      <c r="D159" s="104"/>
      <c r="E159" s="104"/>
      <c r="F159" s="104"/>
      <c r="G159" s="104"/>
      <c r="H159" s="104"/>
      <c r="I159" s="104"/>
      <c r="J159" s="104"/>
      <c r="K159" s="104"/>
      <c r="L159" s="104"/>
      <c r="M159" s="104"/>
    </row>
    <row r="160" spans="3:13" ht="11.25">
      <c r="C160" s="104"/>
      <c r="D160" s="104"/>
      <c r="E160" s="104"/>
      <c r="F160" s="104"/>
      <c r="G160" s="104"/>
      <c r="H160" s="104"/>
      <c r="I160" s="104"/>
      <c r="J160" s="104"/>
      <c r="K160" s="104"/>
      <c r="L160" s="104"/>
      <c r="M160" s="104"/>
    </row>
    <row r="161" spans="3:13" ht="11.25">
      <c r="C161" s="104"/>
      <c r="D161" s="104"/>
      <c r="E161" s="104"/>
      <c r="F161" s="104"/>
      <c r="G161" s="104"/>
      <c r="H161" s="104"/>
      <c r="I161" s="104"/>
      <c r="J161" s="104"/>
      <c r="K161" s="104"/>
      <c r="L161" s="104"/>
      <c r="M161" s="104"/>
    </row>
    <row r="162" spans="3:13" ht="11.25">
      <c r="C162" s="104"/>
      <c r="D162" s="104"/>
      <c r="E162" s="104"/>
      <c r="F162" s="104"/>
      <c r="G162" s="104"/>
      <c r="H162" s="104"/>
      <c r="I162" s="104"/>
      <c r="J162" s="104"/>
      <c r="K162" s="104"/>
      <c r="L162" s="104"/>
      <c r="M162" s="104"/>
    </row>
    <row r="163" spans="3:13" ht="11.25">
      <c r="C163" s="104"/>
      <c r="D163" s="104"/>
      <c r="E163" s="104"/>
      <c r="F163" s="104"/>
      <c r="G163" s="104"/>
      <c r="H163" s="104"/>
      <c r="I163" s="104"/>
      <c r="J163" s="104"/>
      <c r="K163" s="104"/>
      <c r="L163" s="104"/>
      <c r="M163" s="104"/>
    </row>
    <row r="164" spans="3:13" ht="11.25">
      <c r="C164" s="104"/>
      <c r="D164" s="104"/>
      <c r="E164" s="104"/>
      <c r="F164" s="104"/>
      <c r="G164" s="104"/>
      <c r="H164" s="104"/>
      <c r="I164" s="104"/>
      <c r="J164" s="104"/>
      <c r="K164" s="104"/>
      <c r="L164" s="104"/>
      <c r="M164" s="104"/>
    </row>
    <row r="165" spans="3:13" ht="11.25">
      <c r="C165" s="104"/>
      <c r="D165" s="104"/>
      <c r="E165" s="104"/>
      <c r="F165" s="104"/>
      <c r="G165" s="104"/>
      <c r="H165" s="104"/>
      <c r="I165" s="104"/>
      <c r="J165" s="104"/>
      <c r="K165" s="104"/>
      <c r="L165" s="104"/>
      <c r="M165" s="104"/>
    </row>
    <row r="166" spans="3:13" ht="11.25">
      <c r="C166" s="104"/>
      <c r="D166" s="104"/>
      <c r="E166" s="104"/>
      <c r="F166" s="104"/>
      <c r="G166" s="104"/>
      <c r="H166" s="104"/>
      <c r="I166" s="104"/>
      <c r="J166" s="104"/>
      <c r="K166" s="104"/>
      <c r="L166" s="104"/>
      <c r="M166" s="104"/>
    </row>
    <row r="167" spans="3:13" ht="11.25">
      <c r="C167" s="104"/>
      <c r="D167" s="104"/>
      <c r="E167" s="104"/>
      <c r="F167" s="104"/>
      <c r="G167" s="104"/>
      <c r="H167" s="104"/>
      <c r="I167" s="104"/>
      <c r="J167" s="104"/>
      <c r="K167" s="104"/>
      <c r="L167" s="104"/>
      <c r="M167" s="104"/>
    </row>
    <row r="168" spans="3:13" ht="11.25">
      <c r="C168" s="104"/>
      <c r="D168" s="104"/>
      <c r="E168" s="104"/>
      <c r="F168" s="104"/>
      <c r="G168" s="104"/>
      <c r="H168" s="104"/>
      <c r="I168" s="104"/>
      <c r="J168" s="104"/>
      <c r="K168" s="104"/>
      <c r="L168" s="104"/>
      <c r="M168" s="104"/>
    </row>
    <row r="169" spans="3:13" ht="11.25">
      <c r="C169" s="104"/>
      <c r="D169" s="104"/>
      <c r="E169" s="104"/>
      <c r="F169" s="104"/>
      <c r="G169" s="104"/>
      <c r="H169" s="104"/>
      <c r="I169" s="104"/>
      <c r="J169" s="104"/>
      <c r="K169" s="104"/>
      <c r="L169" s="104"/>
      <c r="M169" s="104"/>
    </row>
    <row r="170" spans="3:13" ht="11.25">
      <c r="C170" s="104"/>
      <c r="D170" s="104"/>
      <c r="E170" s="104"/>
      <c r="F170" s="104"/>
      <c r="G170" s="104"/>
      <c r="H170" s="104"/>
      <c r="I170" s="104"/>
      <c r="J170" s="104"/>
      <c r="K170" s="104"/>
      <c r="L170" s="104"/>
      <c r="M170" s="104"/>
    </row>
    <row r="171" spans="3:13" ht="11.25">
      <c r="C171" s="104"/>
      <c r="D171" s="104"/>
      <c r="E171" s="104"/>
      <c r="F171" s="104"/>
      <c r="G171" s="104"/>
      <c r="H171" s="104"/>
      <c r="I171" s="104"/>
      <c r="J171" s="104"/>
      <c r="K171" s="104"/>
      <c r="L171" s="104"/>
      <c r="M171" s="104"/>
    </row>
    <row r="172" spans="3:13" ht="11.25">
      <c r="C172" s="104"/>
      <c r="D172" s="104"/>
      <c r="E172" s="104"/>
      <c r="F172" s="104"/>
      <c r="G172" s="104"/>
      <c r="H172" s="104"/>
      <c r="I172" s="104"/>
      <c r="J172" s="104"/>
      <c r="K172" s="104"/>
      <c r="L172" s="104"/>
      <c r="M172" s="104"/>
    </row>
    <row r="173" spans="3:13" ht="11.25">
      <c r="C173" s="104"/>
      <c r="D173" s="104"/>
      <c r="E173" s="104"/>
      <c r="F173" s="104"/>
      <c r="G173" s="104"/>
      <c r="H173" s="104"/>
      <c r="I173" s="104"/>
      <c r="J173" s="104"/>
      <c r="K173" s="104"/>
      <c r="L173" s="104"/>
      <c r="M173" s="104"/>
    </row>
    <row r="174" spans="3:13" ht="11.25">
      <c r="C174" s="104"/>
      <c r="D174" s="104"/>
      <c r="E174" s="104"/>
      <c r="F174" s="104"/>
      <c r="G174" s="104"/>
      <c r="H174" s="104"/>
      <c r="I174" s="104"/>
      <c r="J174" s="104"/>
      <c r="K174" s="104"/>
      <c r="L174" s="104"/>
      <c r="M174" s="104"/>
    </row>
    <row r="175" spans="3:13" ht="11.25">
      <c r="C175" s="104"/>
      <c r="D175" s="104"/>
      <c r="E175" s="104"/>
      <c r="F175" s="104"/>
      <c r="G175" s="104"/>
      <c r="H175" s="104"/>
      <c r="I175" s="104"/>
      <c r="J175" s="104"/>
      <c r="K175" s="104"/>
      <c r="L175" s="104"/>
      <c r="M175" s="104"/>
    </row>
    <row r="176" spans="3:13" ht="11.25">
      <c r="C176" s="104"/>
      <c r="D176" s="104"/>
      <c r="E176" s="104"/>
      <c r="F176" s="104"/>
      <c r="G176" s="104"/>
      <c r="H176" s="104"/>
      <c r="I176" s="104"/>
      <c r="J176" s="104"/>
      <c r="K176" s="104"/>
      <c r="L176" s="104"/>
      <c r="M176" s="104"/>
    </row>
    <row r="177" spans="3:13" ht="11.25">
      <c r="C177" s="104"/>
      <c r="D177" s="104"/>
      <c r="E177" s="104"/>
      <c r="F177" s="104"/>
      <c r="G177" s="104"/>
      <c r="H177" s="104"/>
      <c r="I177" s="104"/>
      <c r="J177" s="104"/>
      <c r="K177" s="104"/>
      <c r="L177" s="104"/>
      <c r="M177" s="104"/>
    </row>
    <row r="178" spans="3:13" ht="11.25">
      <c r="C178" s="104"/>
      <c r="D178" s="104"/>
      <c r="E178" s="104"/>
      <c r="F178" s="104"/>
      <c r="G178" s="104"/>
      <c r="H178" s="104"/>
      <c r="I178" s="104"/>
      <c r="J178" s="104"/>
      <c r="K178" s="104"/>
      <c r="L178" s="104"/>
      <c r="M178" s="104"/>
    </row>
    <row r="179" spans="3:13" ht="11.25">
      <c r="C179" s="104"/>
      <c r="D179" s="104"/>
      <c r="E179" s="104"/>
      <c r="F179" s="104"/>
      <c r="G179" s="104"/>
      <c r="H179" s="104"/>
      <c r="I179" s="104"/>
      <c r="J179" s="104"/>
      <c r="K179" s="104"/>
      <c r="L179" s="104"/>
      <c r="M179" s="104"/>
    </row>
    <row r="180" spans="3:13" ht="11.25">
      <c r="C180" s="104"/>
      <c r="D180" s="104"/>
      <c r="E180" s="104"/>
      <c r="F180" s="104"/>
      <c r="G180" s="104"/>
      <c r="H180" s="104"/>
      <c r="I180" s="104"/>
      <c r="J180" s="104"/>
      <c r="K180" s="104"/>
      <c r="L180" s="104"/>
      <c r="M180" s="104"/>
    </row>
    <row r="181" spans="3:13" ht="11.25">
      <c r="C181" s="104"/>
      <c r="D181" s="104"/>
      <c r="E181" s="104"/>
      <c r="F181" s="104"/>
      <c r="G181" s="104"/>
      <c r="H181" s="104"/>
      <c r="I181" s="104"/>
      <c r="J181" s="104"/>
      <c r="K181" s="104"/>
      <c r="L181" s="104"/>
      <c r="M181" s="104"/>
    </row>
    <row r="182" spans="3:13" ht="11.25">
      <c r="C182" s="104"/>
      <c r="D182" s="104"/>
      <c r="E182" s="104"/>
      <c r="F182" s="104"/>
      <c r="G182" s="104"/>
      <c r="H182" s="104"/>
      <c r="I182" s="104"/>
      <c r="J182" s="104"/>
      <c r="K182" s="104"/>
      <c r="L182" s="104"/>
      <c r="M182" s="104"/>
    </row>
    <row r="183" spans="3:13" ht="11.25">
      <c r="C183" s="104"/>
      <c r="D183" s="104"/>
      <c r="E183" s="104"/>
      <c r="F183" s="104"/>
      <c r="G183" s="104"/>
      <c r="H183" s="104"/>
      <c r="I183" s="104"/>
      <c r="J183" s="104"/>
      <c r="K183" s="104"/>
      <c r="L183" s="104"/>
      <c r="M183" s="104"/>
    </row>
    <row r="184" spans="3:13" ht="11.25">
      <c r="C184" s="104"/>
      <c r="D184" s="104"/>
      <c r="E184" s="104"/>
      <c r="F184" s="104"/>
      <c r="G184" s="104"/>
      <c r="H184" s="104"/>
      <c r="I184" s="104"/>
      <c r="J184" s="104"/>
      <c r="K184" s="104"/>
      <c r="L184" s="104"/>
      <c r="M184" s="104"/>
    </row>
    <row r="185" spans="3:13" ht="11.25">
      <c r="C185" s="104"/>
      <c r="D185" s="104"/>
      <c r="E185" s="104"/>
      <c r="F185" s="104"/>
      <c r="G185" s="104"/>
      <c r="H185" s="104"/>
      <c r="I185" s="104"/>
      <c r="J185" s="104"/>
      <c r="K185" s="104"/>
      <c r="L185" s="104"/>
      <c r="M185" s="104"/>
    </row>
    <row r="186" spans="3:13" ht="11.25">
      <c r="C186" s="104"/>
      <c r="D186" s="104"/>
      <c r="E186" s="104"/>
      <c r="F186" s="104"/>
      <c r="G186" s="104"/>
      <c r="H186" s="104"/>
      <c r="I186" s="104"/>
      <c r="J186" s="104"/>
      <c r="K186" s="104"/>
      <c r="L186" s="104"/>
      <c r="M186" s="104"/>
    </row>
    <row r="187" spans="3:13" ht="11.25">
      <c r="C187" s="104"/>
      <c r="D187" s="104"/>
      <c r="E187" s="104"/>
      <c r="F187" s="104"/>
      <c r="G187" s="104"/>
      <c r="H187" s="104"/>
      <c r="I187" s="104"/>
      <c r="J187" s="104"/>
      <c r="K187" s="104"/>
      <c r="L187" s="104"/>
      <c r="M187" s="104"/>
    </row>
    <row r="188" spans="3:13" ht="11.25">
      <c r="C188" s="104"/>
      <c r="D188" s="104"/>
      <c r="E188" s="104"/>
      <c r="F188" s="104"/>
      <c r="G188" s="104"/>
      <c r="H188" s="104"/>
      <c r="I188" s="104"/>
      <c r="J188" s="104"/>
      <c r="K188" s="104"/>
      <c r="L188" s="104"/>
      <c r="M188" s="104"/>
    </row>
    <row r="189" spans="3:13" ht="11.25">
      <c r="C189" s="104"/>
      <c r="D189" s="104"/>
      <c r="E189" s="104"/>
      <c r="F189" s="104"/>
      <c r="G189" s="104"/>
      <c r="H189" s="104"/>
      <c r="I189" s="104"/>
      <c r="J189" s="104"/>
      <c r="K189" s="104"/>
      <c r="L189" s="104"/>
      <c r="M189" s="104"/>
    </row>
    <row r="190" spans="3:13" ht="11.25">
      <c r="C190" s="104"/>
      <c r="D190" s="104"/>
      <c r="E190" s="104"/>
      <c r="F190" s="104"/>
      <c r="G190" s="104"/>
      <c r="H190" s="104"/>
      <c r="I190" s="104"/>
      <c r="J190" s="104"/>
      <c r="K190" s="104"/>
      <c r="L190" s="104"/>
      <c r="M190" s="104"/>
    </row>
    <row r="191" spans="3:13" ht="11.25">
      <c r="C191" s="104"/>
      <c r="D191" s="104"/>
      <c r="E191" s="104"/>
      <c r="F191" s="104"/>
      <c r="G191" s="104"/>
      <c r="H191" s="104"/>
      <c r="I191" s="104"/>
      <c r="J191" s="104"/>
      <c r="K191" s="104"/>
      <c r="L191" s="104"/>
      <c r="M191" s="104"/>
    </row>
    <row r="192" spans="3:13" ht="11.25">
      <c r="C192" s="104"/>
      <c r="D192" s="104"/>
      <c r="E192" s="104"/>
      <c r="F192" s="104"/>
      <c r="G192" s="104"/>
      <c r="H192" s="104"/>
      <c r="I192" s="104"/>
      <c r="J192" s="104"/>
      <c r="K192" s="104"/>
      <c r="L192" s="104"/>
      <c r="M192" s="104"/>
    </row>
    <row r="193" spans="3:13" ht="11.25">
      <c r="C193" s="104"/>
      <c r="D193" s="104"/>
      <c r="E193" s="104"/>
      <c r="F193" s="104"/>
      <c r="G193" s="104"/>
      <c r="H193" s="104"/>
      <c r="I193" s="104"/>
      <c r="J193" s="104"/>
      <c r="K193" s="104"/>
      <c r="L193" s="104"/>
      <c r="M193" s="104"/>
    </row>
    <row r="194" spans="3:13" ht="11.25">
      <c r="C194" s="104"/>
      <c r="D194" s="104"/>
      <c r="E194" s="104"/>
      <c r="F194" s="104"/>
      <c r="G194" s="104"/>
      <c r="H194" s="104"/>
      <c r="I194" s="104"/>
      <c r="J194" s="104"/>
      <c r="K194" s="104"/>
      <c r="L194" s="104"/>
      <c r="M194" s="104"/>
    </row>
    <row r="195" spans="3:13" ht="11.25">
      <c r="C195" s="104"/>
      <c r="D195" s="104"/>
      <c r="E195" s="104"/>
      <c r="F195" s="104"/>
      <c r="G195" s="104"/>
      <c r="H195" s="104"/>
      <c r="I195" s="104"/>
      <c r="J195" s="104"/>
      <c r="K195" s="104"/>
      <c r="L195" s="104"/>
      <c r="M195" s="104"/>
    </row>
    <row r="196" spans="3:13" ht="11.25">
      <c r="C196" s="104"/>
      <c r="D196" s="104"/>
      <c r="E196" s="104"/>
      <c r="F196" s="104"/>
      <c r="G196" s="104"/>
      <c r="H196" s="104"/>
      <c r="I196" s="104"/>
      <c r="J196" s="104"/>
      <c r="K196" s="104"/>
      <c r="L196" s="104"/>
      <c r="M196" s="104"/>
    </row>
    <row r="197" spans="3:13" ht="11.25">
      <c r="C197" s="104"/>
      <c r="D197" s="104"/>
      <c r="E197" s="104"/>
      <c r="F197" s="104"/>
      <c r="G197" s="104"/>
      <c r="H197" s="104"/>
      <c r="I197" s="104"/>
      <c r="J197" s="104"/>
      <c r="K197" s="104"/>
      <c r="L197" s="104"/>
      <c r="M197" s="104"/>
    </row>
    <row r="198" spans="3:13" ht="11.25">
      <c r="C198" s="104"/>
      <c r="D198" s="104"/>
      <c r="E198" s="104"/>
      <c r="F198" s="104"/>
      <c r="G198" s="104"/>
      <c r="H198" s="104"/>
      <c r="I198" s="104"/>
      <c r="J198" s="104"/>
      <c r="K198" s="104"/>
      <c r="L198" s="104"/>
      <c r="M198" s="104"/>
    </row>
    <row r="199" spans="3:13" ht="11.25">
      <c r="C199" s="104"/>
      <c r="D199" s="104"/>
      <c r="E199" s="104"/>
      <c r="F199" s="104"/>
      <c r="G199" s="104"/>
      <c r="H199" s="104"/>
      <c r="I199" s="104"/>
      <c r="J199" s="104"/>
      <c r="K199" s="104"/>
      <c r="L199" s="104"/>
      <c r="M199" s="104"/>
    </row>
    <row r="200" spans="3:13" ht="11.25">
      <c r="C200" s="104"/>
      <c r="D200" s="104"/>
      <c r="E200" s="104"/>
      <c r="F200" s="104"/>
      <c r="G200" s="104"/>
      <c r="H200" s="104"/>
      <c r="I200" s="104"/>
      <c r="J200" s="104"/>
      <c r="K200" s="104"/>
      <c r="L200" s="104"/>
      <c r="M200" s="104"/>
    </row>
    <row r="201" spans="3:13" ht="11.25">
      <c r="C201" s="104"/>
      <c r="D201" s="104"/>
      <c r="E201" s="104"/>
      <c r="F201" s="104"/>
      <c r="G201" s="104"/>
      <c r="H201" s="104"/>
      <c r="I201" s="104"/>
      <c r="J201" s="104"/>
      <c r="K201" s="104"/>
      <c r="L201" s="104"/>
      <c r="M201" s="104"/>
    </row>
    <row r="202" spans="3:13" ht="11.25">
      <c r="C202" s="104"/>
      <c r="D202" s="104"/>
      <c r="E202" s="104"/>
      <c r="F202" s="104"/>
      <c r="G202" s="104"/>
      <c r="H202" s="104"/>
      <c r="I202" s="104"/>
      <c r="J202" s="104"/>
      <c r="K202" s="104"/>
      <c r="L202" s="104"/>
      <c r="M202" s="104"/>
    </row>
    <row r="203" spans="3:13" ht="11.25">
      <c r="C203" s="104"/>
      <c r="D203" s="104"/>
      <c r="E203" s="104"/>
      <c r="F203" s="104"/>
      <c r="G203" s="104"/>
      <c r="H203" s="104"/>
      <c r="I203" s="104"/>
      <c r="J203" s="104"/>
      <c r="K203" s="104"/>
      <c r="L203" s="104"/>
      <c r="M203" s="104"/>
    </row>
    <row r="204" spans="3:13" ht="11.25">
      <c r="C204" s="104"/>
      <c r="D204" s="104"/>
      <c r="E204" s="104"/>
      <c r="F204" s="104"/>
      <c r="G204" s="104"/>
      <c r="H204" s="104"/>
      <c r="I204" s="104"/>
      <c r="J204" s="104"/>
      <c r="K204" s="104"/>
      <c r="L204" s="104"/>
      <c r="M204" s="104"/>
    </row>
    <row r="205" spans="3:13" ht="11.25">
      <c r="C205" s="104"/>
      <c r="D205" s="104"/>
      <c r="E205" s="104"/>
      <c r="F205" s="104"/>
      <c r="G205" s="104"/>
      <c r="H205" s="104"/>
      <c r="I205" s="104"/>
      <c r="J205" s="104"/>
      <c r="K205" s="104"/>
      <c r="L205" s="104"/>
      <c r="M205" s="104"/>
    </row>
    <row r="206" spans="3:13" ht="11.25">
      <c r="C206" s="104"/>
      <c r="D206" s="104"/>
      <c r="E206" s="104"/>
      <c r="F206" s="104"/>
      <c r="G206" s="104"/>
      <c r="H206" s="104"/>
      <c r="I206" s="104"/>
      <c r="J206" s="104"/>
      <c r="K206" s="104"/>
      <c r="L206" s="104"/>
      <c r="M206" s="104"/>
    </row>
    <row r="207" spans="3:13" ht="11.25">
      <c r="C207" s="104"/>
      <c r="D207" s="104"/>
      <c r="E207" s="104"/>
      <c r="F207" s="104"/>
      <c r="G207" s="104"/>
      <c r="H207" s="104"/>
      <c r="I207" s="104"/>
      <c r="J207" s="104"/>
      <c r="K207" s="104"/>
      <c r="L207" s="104"/>
      <c r="M207" s="104"/>
    </row>
    <row r="208" spans="3:13" ht="11.25">
      <c r="C208" s="104"/>
      <c r="D208" s="104"/>
      <c r="E208" s="104"/>
      <c r="F208" s="104"/>
      <c r="G208" s="104"/>
      <c r="H208" s="104"/>
      <c r="I208" s="104"/>
      <c r="J208" s="104"/>
      <c r="K208" s="104"/>
      <c r="L208" s="104"/>
      <c r="M208" s="104"/>
    </row>
    <row r="209" spans="3:13" ht="11.25">
      <c r="C209" s="104"/>
      <c r="D209" s="104"/>
      <c r="E209" s="104"/>
      <c r="F209" s="104"/>
      <c r="G209" s="104"/>
      <c r="H209" s="104"/>
      <c r="I209" s="104"/>
      <c r="J209" s="104"/>
      <c r="K209" s="104"/>
      <c r="L209" s="104"/>
      <c r="M209" s="104"/>
    </row>
    <row r="210" spans="3:13" ht="11.25">
      <c r="C210" s="104"/>
      <c r="D210" s="104"/>
      <c r="E210" s="104"/>
      <c r="F210" s="104"/>
      <c r="G210" s="104"/>
      <c r="H210" s="104"/>
      <c r="I210" s="104"/>
      <c r="J210" s="104"/>
      <c r="K210" s="104"/>
      <c r="L210" s="104"/>
      <c r="M210" s="104"/>
    </row>
    <row r="211" spans="3:13" ht="11.25">
      <c r="C211" s="104"/>
      <c r="D211" s="104"/>
      <c r="E211" s="104"/>
      <c r="F211" s="104"/>
      <c r="G211" s="104"/>
      <c r="H211" s="104"/>
      <c r="I211" s="104"/>
      <c r="J211" s="104"/>
      <c r="K211" s="104"/>
      <c r="L211" s="104"/>
      <c r="M211" s="104"/>
    </row>
    <row r="212" spans="3:13" ht="11.25">
      <c r="C212" s="104"/>
      <c r="D212" s="104"/>
      <c r="E212" s="104"/>
      <c r="F212" s="104"/>
      <c r="G212" s="104"/>
      <c r="H212" s="104"/>
      <c r="I212" s="104"/>
      <c r="J212" s="104"/>
      <c r="K212" s="104"/>
      <c r="L212" s="104"/>
      <c r="M212" s="104"/>
    </row>
    <row r="213" spans="3:13" ht="11.25">
      <c r="C213" s="104"/>
      <c r="D213" s="104"/>
      <c r="E213" s="104"/>
      <c r="F213" s="104"/>
      <c r="G213" s="104"/>
      <c r="H213" s="104"/>
      <c r="I213" s="104"/>
      <c r="J213" s="104"/>
      <c r="K213" s="104"/>
      <c r="L213" s="104"/>
      <c r="M213" s="104"/>
    </row>
    <row r="214" spans="3:13" ht="11.25">
      <c r="C214" s="104"/>
      <c r="D214" s="104"/>
      <c r="E214" s="104"/>
      <c r="F214" s="104"/>
      <c r="G214" s="104"/>
      <c r="H214" s="104"/>
      <c r="I214" s="104"/>
      <c r="J214" s="104"/>
      <c r="K214" s="104"/>
      <c r="L214" s="104"/>
      <c r="M214" s="104"/>
    </row>
    <row r="215" spans="3:13" ht="11.25">
      <c r="C215" s="104"/>
      <c r="D215" s="104"/>
      <c r="E215" s="104"/>
      <c r="F215" s="104"/>
      <c r="G215" s="104"/>
      <c r="H215" s="104"/>
      <c r="I215" s="104"/>
      <c r="J215" s="104"/>
      <c r="K215" s="104"/>
      <c r="L215" s="104"/>
      <c r="M215" s="104"/>
    </row>
    <row r="216" spans="3:13" ht="11.25">
      <c r="C216" s="104"/>
      <c r="D216" s="104"/>
      <c r="E216" s="104"/>
      <c r="F216" s="104"/>
      <c r="G216" s="104"/>
      <c r="H216" s="104"/>
      <c r="I216" s="104"/>
      <c r="J216" s="104"/>
      <c r="K216" s="104"/>
      <c r="L216" s="104"/>
      <c r="M216" s="104"/>
    </row>
    <row r="217" spans="3:13" ht="11.25">
      <c r="C217" s="104"/>
      <c r="D217" s="104"/>
      <c r="E217" s="104"/>
      <c r="F217" s="104"/>
      <c r="G217" s="104"/>
      <c r="H217" s="104"/>
      <c r="I217" s="104"/>
      <c r="J217" s="104"/>
      <c r="K217" s="104"/>
      <c r="L217" s="104"/>
      <c r="M217" s="104"/>
    </row>
    <row r="218" spans="3:13" ht="11.25">
      <c r="C218" s="104"/>
      <c r="D218" s="104"/>
      <c r="E218" s="104"/>
      <c r="F218" s="104"/>
      <c r="G218" s="104"/>
      <c r="H218" s="104"/>
      <c r="I218" s="104"/>
      <c r="J218" s="104"/>
      <c r="K218" s="104"/>
      <c r="L218" s="104"/>
      <c r="M218" s="104"/>
    </row>
    <row r="219" spans="3:13" ht="11.25">
      <c r="C219" s="104"/>
      <c r="D219" s="104"/>
      <c r="E219" s="104"/>
      <c r="F219" s="104"/>
      <c r="G219" s="104"/>
      <c r="H219" s="104"/>
      <c r="I219" s="104"/>
      <c r="J219" s="104"/>
      <c r="K219" s="104"/>
      <c r="L219" s="104"/>
      <c r="M219" s="104"/>
    </row>
    <row r="220" spans="3:13" ht="11.25">
      <c r="C220" s="104"/>
      <c r="D220" s="104"/>
      <c r="E220" s="104"/>
      <c r="F220" s="104"/>
      <c r="G220" s="104"/>
      <c r="H220" s="104"/>
      <c r="I220" s="104"/>
      <c r="J220" s="104"/>
      <c r="K220" s="104"/>
      <c r="L220" s="104"/>
      <c r="M220" s="104"/>
    </row>
    <row r="221" spans="3:13" ht="11.25">
      <c r="C221" s="104"/>
      <c r="D221" s="104"/>
      <c r="E221" s="104"/>
      <c r="F221" s="104"/>
      <c r="G221" s="104"/>
      <c r="H221" s="104"/>
      <c r="I221" s="104"/>
      <c r="J221" s="104"/>
      <c r="K221" s="104"/>
      <c r="L221" s="104"/>
      <c r="M221" s="104"/>
    </row>
    <row r="222" spans="3:13" ht="11.25">
      <c r="C222" s="104"/>
      <c r="D222" s="104"/>
      <c r="E222" s="104"/>
      <c r="F222" s="104"/>
      <c r="G222" s="104"/>
      <c r="H222" s="104"/>
      <c r="I222" s="104"/>
      <c r="J222" s="104"/>
      <c r="K222" s="104"/>
      <c r="L222" s="104"/>
      <c r="M222" s="104"/>
    </row>
    <row r="223" spans="3:13" ht="11.25">
      <c r="C223" s="104"/>
      <c r="D223" s="104"/>
      <c r="E223" s="104"/>
      <c r="F223" s="104"/>
      <c r="G223" s="104"/>
      <c r="H223" s="104"/>
      <c r="I223" s="104"/>
      <c r="J223" s="104"/>
      <c r="K223" s="104"/>
      <c r="L223" s="104"/>
      <c r="M223" s="104"/>
    </row>
    <row r="224" spans="3:13" ht="11.25">
      <c r="C224" s="104"/>
      <c r="D224" s="104"/>
      <c r="E224" s="104"/>
      <c r="F224" s="104"/>
      <c r="G224" s="104"/>
      <c r="H224" s="104"/>
      <c r="I224" s="104"/>
      <c r="J224" s="104"/>
      <c r="K224" s="104"/>
      <c r="L224" s="104"/>
      <c r="M224" s="104"/>
    </row>
    <row r="225" spans="3:13" ht="11.25">
      <c r="C225" s="104"/>
      <c r="D225" s="104"/>
      <c r="E225" s="104"/>
      <c r="F225" s="104"/>
      <c r="G225" s="104"/>
      <c r="H225" s="104"/>
      <c r="I225" s="104"/>
      <c r="J225" s="104"/>
      <c r="K225" s="104"/>
      <c r="L225" s="104"/>
      <c r="M225" s="104"/>
    </row>
    <row r="226" spans="3:13" ht="11.25">
      <c r="C226" s="104"/>
      <c r="D226" s="104"/>
      <c r="E226" s="104"/>
      <c r="F226" s="104"/>
      <c r="G226" s="104"/>
      <c r="H226" s="104"/>
      <c r="I226" s="104"/>
      <c r="J226" s="104"/>
      <c r="K226" s="104"/>
      <c r="L226" s="104"/>
      <c r="M226" s="104"/>
    </row>
    <row r="227" spans="3:13" ht="11.25">
      <c r="C227" s="104"/>
      <c r="D227" s="104"/>
      <c r="E227" s="104"/>
      <c r="F227" s="104"/>
      <c r="G227" s="104"/>
      <c r="H227" s="104"/>
      <c r="I227" s="104"/>
      <c r="J227" s="104"/>
      <c r="K227" s="104"/>
      <c r="L227" s="104"/>
      <c r="M227" s="104"/>
    </row>
    <row r="228" spans="3:13" ht="11.25">
      <c r="C228" s="104"/>
      <c r="D228" s="104"/>
      <c r="E228" s="104"/>
      <c r="F228" s="104"/>
      <c r="G228" s="104"/>
      <c r="H228" s="104"/>
      <c r="I228" s="104"/>
      <c r="J228" s="104"/>
      <c r="K228" s="104"/>
      <c r="L228" s="104"/>
      <c r="M228" s="104"/>
    </row>
    <row r="229" spans="3:13" ht="11.25">
      <c r="C229" s="104"/>
      <c r="D229" s="104"/>
      <c r="E229" s="104"/>
      <c r="F229" s="104"/>
      <c r="G229" s="104"/>
      <c r="H229" s="104"/>
      <c r="I229" s="104"/>
      <c r="J229" s="104"/>
      <c r="K229" s="104"/>
      <c r="L229" s="104"/>
      <c r="M229" s="104"/>
    </row>
    <row r="230" spans="3:13" ht="11.25">
      <c r="C230" s="104"/>
      <c r="D230" s="104"/>
      <c r="E230" s="104"/>
      <c r="F230" s="104"/>
      <c r="G230" s="104"/>
      <c r="H230" s="104"/>
      <c r="I230" s="104"/>
      <c r="J230" s="104"/>
      <c r="K230" s="104"/>
      <c r="L230" s="104"/>
      <c r="M230" s="104"/>
    </row>
    <row r="231" spans="3:13" ht="11.25">
      <c r="C231" s="104"/>
      <c r="D231" s="104"/>
      <c r="E231" s="104"/>
      <c r="F231" s="104"/>
      <c r="G231" s="104"/>
      <c r="H231" s="104"/>
      <c r="I231" s="104"/>
      <c r="J231" s="104"/>
      <c r="K231" s="104"/>
      <c r="L231" s="104"/>
      <c r="M231" s="104"/>
    </row>
    <row r="232" spans="3:13" ht="11.25">
      <c r="C232" s="104"/>
      <c r="D232" s="104"/>
      <c r="E232" s="104"/>
      <c r="F232" s="104"/>
      <c r="G232" s="104"/>
      <c r="H232" s="104"/>
      <c r="I232" s="104"/>
      <c r="J232" s="104"/>
      <c r="K232" s="104"/>
      <c r="L232" s="104"/>
      <c r="M232" s="104"/>
    </row>
    <row r="233" spans="3:13" ht="11.25">
      <c r="C233" s="104"/>
      <c r="D233" s="104"/>
      <c r="E233" s="104"/>
      <c r="F233" s="104"/>
      <c r="G233" s="104"/>
      <c r="H233" s="104"/>
      <c r="I233" s="104"/>
      <c r="J233" s="104"/>
      <c r="K233" s="104"/>
      <c r="L233" s="104"/>
      <c r="M233" s="104"/>
    </row>
    <row r="234" spans="3:13" ht="11.25">
      <c r="C234" s="104"/>
      <c r="D234" s="104"/>
      <c r="E234" s="104"/>
      <c r="F234" s="104"/>
      <c r="G234" s="104"/>
      <c r="H234" s="104"/>
      <c r="I234" s="104"/>
      <c r="J234" s="104"/>
      <c r="K234" s="104"/>
      <c r="L234" s="104"/>
      <c r="M234" s="104"/>
    </row>
    <row r="235" spans="3:13" ht="11.25">
      <c r="C235" s="104"/>
      <c r="D235" s="104"/>
      <c r="E235" s="104"/>
      <c r="F235" s="104"/>
      <c r="G235" s="104"/>
      <c r="H235" s="104"/>
      <c r="I235" s="104"/>
      <c r="J235" s="104"/>
      <c r="K235" s="104"/>
      <c r="L235" s="104"/>
      <c r="M235" s="104"/>
    </row>
    <row r="236" spans="3:13" ht="11.25">
      <c r="C236" s="104"/>
      <c r="D236" s="104"/>
      <c r="E236" s="104"/>
      <c r="F236" s="104"/>
      <c r="G236" s="104"/>
      <c r="H236" s="104"/>
      <c r="I236" s="104"/>
      <c r="J236" s="104"/>
      <c r="K236" s="104"/>
      <c r="L236" s="104"/>
      <c r="M236" s="104"/>
    </row>
    <row r="237" spans="3:13" ht="11.25">
      <c r="C237" s="104"/>
      <c r="D237" s="104"/>
      <c r="E237" s="104"/>
      <c r="F237" s="104"/>
      <c r="G237" s="104"/>
      <c r="H237" s="104"/>
      <c r="I237" s="104"/>
      <c r="J237" s="104"/>
      <c r="K237" s="104"/>
      <c r="L237" s="104"/>
      <c r="M237" s="104"/>
    </row>
    <row r="238" spans="3:13" ht="11.25">
      <c r="C238" s="104"/>
      <c r="D238" s="104"/>
      <c r="E238" s="104"/>
      <c r="F238" s="104"/>
      <c r="G238" s="104"/>
      <c r="H238" s="104"/>
      <c r="I238" s="104"/>
      <c r="J238" s="104"/>
      <c r="K238" s="104"/>
      <c r="L238" s="104"/>
      <c r="M238" s="104"/>
    </row>
    <row r="239" spans="3:13" ht="11.25">
      <c r="C239" s="104"/>
      <c r="D239" s="104"/>
      <c r="E239" s="104"/>
      <c r="F239" s="104"/>
      <c r="G239" s="104"/>
      <c r="H239" s="104"/>
      <c r="I239" s="104"/>
      <c r="J239" s="104"/>
      <c r="K239" s="104"/>
      <c r="L239" s="104"/>
      <c r="M239" s="104"/>
    </row>
    <row r="240" spans="3:13" ht="11.25">
      <c r="C240" s="104"/>
      <c r="D240" s="104"/>
      <c r="E240" s="104"/>
      <c r="F240" s="104"/>
      <c r="G240" s="104"/>
      <c r="H240" s="104"/>
      <c r="I240" s="104"/>
      <c r="J240" s="104"/>
      <c r="K240" s="104"/>
      <c r="L240" s="104"/>
      <c r="M240" s="104"/>
    </row>
    <row r="241" spans="3:13" ht="11.25">
      <c r="C241" s="104"/>
      <c r="D241" s="104"/>
      <c r="E241" s="104"/>
      <c r="F241" s="104"/>
      <c r="G241" s="104"/>
      <c r="H241" s="104"/>
      <c r="I241" s="104"/>
      <c r="J241" s="104"/>
      <c r="K241" s="104"/>
      <c r="L241" s="104"/>
      <c r="M241" s="104"/>
    </row>
    <row r="242" spans="3:13" ht="11.25">
      <c r="C242" s="104"/>
      <c r="D242" s="104"/>
      <c r="E242" s="104"/>
      <c r="F242" s="104"/>
      <c r="G242" s="104"/>
      <c r="H242" s="104"/>
      <c r="I242" s="104"/>
      <c r="J242" s="104"/>
      <c r="K242" s="104"/>
      <c r="L242" s="104"/>
      <c r="M242" s="104"/>
    </row>
    <row r="243" spans="3:13" ht="11.25">
      <c r="C243" s="104"/>
      <c r="D243" s="104"/>
      <c r="E243" s="104"/>
      <c r="F243" s="104"/>
      <c r="G243" s="104"/>
      <c r="H243" s="104"/>
      <c r="I243" s="104"/>
      <c r="J243" s="104"/>
      <c r="K243" s="104"/>
      <c r="L243" s="104"/>
      <c r="M243" s="104"/>
    </row>
    <row r="244" spans="3:13" ht="11.25">
      <c r="C244" s="104"/>
      <c r="D244" s="104"/>
      <c r="E244" s="104"/>
      <c r="F244" s="104"/>
      <c r="G244" s="104"/>
      <c r="H244" s="104"/>
      <c r="I244" s="104"/>
      <c r="J244" s="104"/>
      <c r="K244" s="104"/>
      <c r="L244" s="104"/>
      <c r="M244" s="104"/>
    </row>
    <row r="245" spans="3:13" ht="11.25">
      <c r="C245" s="104"/>
      <c r="D245" s="104"/>
      <c r="E245" s="104"/>
      <c r="F245" s="104"/>
      <c r="G245" s="104"/>
      <c r="H245" s="104"/>
      <c r="I245" s="104"/>
      <c r="J245" s="104"/>
      <c r="K245" s="104"/>
      <c r="L245" s="104"/>
      <c r="M245" s="104"/>
    </row>
    <row r="246" spans="3:13" ht="11.25">
      <c r="C246" s="104"/>
      <c r="D246" s="104"/>
      <c r="E246" s="104"/>
      <c r="F246" s="104"/>
      <c r="G246" s="104"/>
      <c r="H246" s="104"/>
      <c r="I246" s="104"/>
      <c r="J246" s="104"/>
      <c r="K246" s="104"/>
      <c r="L246" s="104"/>
      <c r="M246" s="104"/>
    </row>
    <row r="247" spans="3:13" ht="11.25">
      <c r="C247" s="104"/>
      <c r="D247" s="104"/>
      <c r="E247" s="104"/>
      <c r="F247" s="104"/>
      <c r="G247" s="104"/>
      <c r="H247" s="104"/>
      <c r="I247" s="104"/>
      <c r="J247" s="104"/>
      <c r="K247" s="104"/>
      <c r="L247" s="104"/>
      <c r="M247" s="104"/>
    </row>
    <row r="248" spans="3:13" ht="11.25">
      <c r="C248" s="104"/>
      <c r="D248" s="104"/>
      <c r="E248" s="104"/>
      <c r="F248" s="104"/>
      <c r="G248" s="104"/>
      <c r="H248" s="104"/>
      <c r="I248" s="104"/>
      <c r="J248" s="104"/>
      <c r="K248" s="104"/>
      <c r="L248" s="104"/>
      <c r="M248" s="104"/>
    </row>
    <row r="249" spans="3:13" ht="11.25">
      <c r="C249" s="104"/>
      <c r="D249" s="104"/>
      <c r="E249" s="104"/>
      <c r="F249" s="104"/>
      <c r="G249" s="104"/>
      <c r="H249" s="104"/>
      <c r="I249" s="104"/>
      <c r="J249" s="104"/>
      <c r="K249" s="104"/>
      <c r="L249" s="104"/>
      <c r="M249" s="104"/>
    </row>
    <row r="250" spans="3:13" ht="11.25">
      <c r="C250" s="104"/>
      <c r="D250" s="104"/>
      <c r="E250" s="104"/>
      <c r="F250" s="104"/>
      <c r="G250" s="104"/>
      <c r="H250" s="104"/>
      <c r="I250" s="104"/>
      <c r="J250" s="104"/>
      <c r="K250" s="104"/>
      <c r="L250" s="104"/>
      <c r="M250" s="104"/>
    </row>
    <row r="251" spans="3:13" ht="11.25">
      <c r="C251" s="104"/>
      <c r="D251" s="104"/>
      <c r="E251" s="104"/>
      <c r="F251" s="104"/>
      <c r="G251" s="104"/>
      <c r="H251" s="104"/>
      <c r="I251" s="104"/>
      <c r="J251" s="104"/>
      <c r="K251" s="104"/>
      <c r="L251" s="104"/>
      <c r="M251" s="104"/>
    </row>
    <row r="252" spans="3:13" ht="11.25">
      <c r="C252" s="104"/>
      <c r="D252" s="104"/>
      <c r="E252" s="104"/>
      <c r="F252" s="104"/>
      <c r="G252" s="104"/>
      <c r="H252" s="104"/>
      <c r="I252" s="104"/>
      <c r="J252" s="104"/>
      <c r="K252" s="104"/>
      <c r="L252" s="104"/>
      <c r="M252" s="104"/>
    </row>
    <row r="253" spans="3:13" ht="11.25">
      <c r="C253" s="104"/>
      <c r="D253" s="104"/>
      <c r="E253" s="104"/>
      <c r="F253" s="104"/>
      <c r="G253" s="104"/>
      <c r="H253" s="104"/>
      <c r="I253" s="104"/>
      <c r="J253" s="104"/>
      <c r="K253" s="104"/>
      <c r="L253" s="104"/>
      <c r="M253" s="104"/>
    </row>
    <row r="254" spans="3:13" ht="11.25">
      <c r="C254" s="104"/>
      <c r="D254" s="104"/>
      <c r="E254" s="104"/>
      <c r="F254" s="104"/>
      <c r="G254" s="104"/>
      <c r="H254" s="104"/>
      <c r="I254" s="104"/>
      <c r="J254" s="104"/>
      <c r="K254" s="104"/>
      <c r="L254" s="104"/>
      <c r="M254" s="104"/>
    </row>
    <row r="255" spans="3:13" ht="11.25">
      <c r="C255" s="104"/>
      <c r="D255" s="104"/>
      <c r="E255" s="104"/>
      <c r="F255" s="104"/>
      <c r="G255" s="104"/>
      <c r="H255" s="104"/>
      <c r="I255" s="104"/>
      <c r="J255" s="104"/>
      <c r="K255" s="104"/>
      <c r="L255" s="104"/>
      <c r="M255" s="104"/>
    </row>
    <row r="256" spans="3:13" ht="11.25">
      <c r="C256" s="104"/>
      <c r="D256" s="104"/>
      <c r="E256" s="104"/>
      <c r="F256" s="104"/>
      <c r="G256" s="104"/>
      <c r="H256" s="104"/>
      <c r="I256" s="104"/>
      <c r="J256" s="104"/>
      <c r="K256" s="104"/>
      <c r="L256" s="104"/>
      <c r="M256" s="104"/>
    </row>
    <row r="257" spans="3:13" ht="11.25">
      <c r="C257" s="104"/>
      <c r="D257" s="104"/>
      <c r="E257" s="104"/>
      <c r="F257" s="104"/>
      <c r="G257" s="104"/>
      <c r="H257" s="104"/>
      <c r="I257" s="104"/>
      <c r="J257" s="104"/>
      <c r="K257" s="104"/>
      <c r="L257" s="104"/>
      <c r="M257" s="104"/>
    </row>
    <row r="258" spans="3:13" ht="11.25">
      <c r="C258" s="104"/>
      <c r="D258" s="104"/>
      <c r="E258" s="104"/>
      <c r="F258" s="104"/>
      <c r="G258" s="104"/>
      <c r="H258" s="104"/>
      <c r="I258" s="104"/>
      <c r="J258" s="104"/>
      <c r="K258" s="104"/>
      <c r="L258" s="104"/>
      <c r="M258" s="104"/>
    </row>
    <row r="259" spans="3:13" ht="11.25">
      <c r="C259" s="104"/>
      <c r="D259" s="104"/>
      <c r="E259" s="104"/>
      <c r="F259" s="104"/>
      <c r="G259" s="104"/>
      <c r="H259" s="104"/>
      <c r="I259" s="104"/>
      <c r="J259" s="104"/>
      <c r="K259" s="104"/>
      <c r="L259" s="104"/>
      <c r="M259" s="104"/>
    </row>
    <row r="260" spans="3:13" ht="11.25">
      <c r="C260" s="104"/>
      <c r="D260" s="104"/>
      <c r="E260" s="104"/>
      <c r="F260" s="104"/>
      <c r="G260" s="104"/>
      <c r="H260" s="104"/>
      <c r="I260" s="104"/>
      <c r="J260" s="104"/>
      <c r="K260" s="104"/>
      <c r="L260" s="104"/>
      <c r="M260" s="104"/>
    </row>
    <row r="261" spans="3:13" ht="11.25">
      <c r="C261" s="104"/>
      <c r="D261" s="104"/>
      <c r="E261" s="104"/>
      <c r="F261" s="104"/>
      <c r="G261" s="104"/>
      <c r="H261" s="104"/>
      <c r="I261" s="104"/>
      <c r="J261" s="104"/>
      <c r="K261" s="104"/>
      <c r="L261" s="104"/>
      <c r="M261" s="104"/>
    </row>
    <row r="262" spans="3:13" ht="11.25">
      <c r="C262" s="104"/>
      <c r="D262" s="104"/>
      <c r="E262" s="104"/>
      <c r="F262" s="104"/>
      <c r="G262" s="104"/>
      <c r="H262" s="104"/>
      <c r="I262" s="104"/>
      <c r="J262" s="104"/>
      <c r="K262" s="104"/>
      <c r="L262" s="104"/>
      <c r="M262" s="104"/>
    </row>
    <row r="263" spans="3:13" ht="11.25">
      <c r="C263" s="104"/>
      <c r="D263" s="104"/>
      <c r="E263" s="104"/>
      <c r="F263" s="104"/>
      <c r="G263" s="104"/>
      <c r="H263" s="104"/>
      <c r="I263" s="104"/>
      <c r="J263" s="104"/>
      <c r="K263" s="104"/>
      <c r="L263" s="104"/>
      <c r="M263" s="104"/>
    </row>
    <row r="264" spans="3:13" ht="11.25">
      <c r="C264" s="104"/>
      <c r="D264" s="104"/>
      <c r="E264" s="104"/>
      <c r="F264" s="104"/>
      <c r="G264" s="104"/>
      <c r="H264" s="104"/>
      <c r="I264" s="104"/>
      <c r="J264" s="104"/>
      <c r="K264" s="104"/>
      <c r="L264" s="104"/>
      <c r="M264" s="104"/>
    </row>
    <row r="265" spans="3:13" ht="11.25">
      <c r="C265" s="104"/>
      <c r="D265" s="104"/>
      <c r="E265" s="104"/>
      <c r="F265" s="104"/>
      <c r="G265" s="104"/>
      <c r="H265" s="104"/>
      <c r="I265" s="104"/>
      <c r="J265" s="104"/>
      <c r="K265" s="104"/>
      <c r="L265" s="104"/>
      <c r="M265" s="104"/>
    </row>
    <row r="266" spans="3:13" ht="11.25">
      <c r="C266" s="104"/>
      <c r="D266" s="104"/>
      <c r="E266" s="104"/>
      <c r="F266" s="104"/>
      <c r="G266" s="104"/>
      <c r="H266" s="104"/>
      <c r="I266" s="104"/>
      <c r="J266" s="104"/>
      <c r="K266" s="104"/>
      <c r="L266" s="104"/>
      <c r="M266" s="104"/>
    </row>
    <row r="267" spans="3:13" ht="11.25">
      <c r="C267" s="104"/>
      <c r="D267" s="104"/>
      <c r="E267" s="104"/>
      <c r="F267" s="104"/>
      <c r="G267" s="104"/>
      <c r="H267" s="104"/>
      <c r="I267" s="104"/>
      <c r="J267" s="104"/>
      <c r="K267" s="104"/>
      <c r="L267" s="104"/>
      <c r="M267" s="104"/>
    </row>
    <row r="268" spans="3:13" ht="11.25">
      <c r="C268" s="104"/>
      <c r="D268" s="104"/>
      <c r="E268" s="104"/>
      <c r="F268" s="104"/>
      <c r="G268" s="104"/>
      <c r="H268" s="104"/>
      <c r="I268" s="104"/>
      <c r="J268" s="104"/>
      <c r="K268" s="104"/>
      <c r="L268" s="104"/>
      <c r="M268" s="104"/>
    </row>
    <row r="269" spans="3:13" ht="11.25">
      <c r="C269" s="104"/>
      <c r="D269" s="104"/>
      <c r="E269" s="104"/>
      <c r="F269" s="104"/>
      <c r="G269" s="104"/>
      <c r="H269" s="104"/>
      <c r="I269" s="104"/>
      <c r="J269" s="104"/>
      <c r="K269" s="104"/>
      <c r="L269" s="104"/>
      <c r="M269" s="104"/>
    </row>
    <row r="270" spans="3:13" ht="11.25">
      <c r="C270" s="104"/>
      <c r="D270" s="104"/>
      <c r="E270" s="104"/>
      <c r="F270" s="104"/>
      <c r="G270" s="104"/>
      <c r="H270" s="104"/>
      <c r="I270" s="104"/>
      <c r="J270" s="104"/>
      <c r="K270" s="104"/>
      <c r="L270" s="104"/>
      <c r="M270" s="104"/>
    </row>
    <row r="271" spans="3:13" ht="11.25">
      <c r="C271" s="104"/>
      <c r="D271" s="104"/>
      <c r="E271" s="104"/>
      <c r="F271" s="104"/>
      <c r="G271" s="104"/>
      <c r="H271" s="104"/>
      <c r="I271" s="104"/>
      <c r="J271" s="104"/>
      <c r="K271" s="104"/>
      <c r="L271" s="104"/>
      <c r="M271" s="104"/>
    </row>
    <row r="272" spans="3:13" ht="11.25">
      <c r="C272" s="104"/>
      <c r="D272" s="104"/>
      <c r="E272" s="104"/>
      <c r="F272" s="104"/>
      <c r="G272" s="104"/>
      <c r="H272" s="104"/>
      <c r="I272" s="104"/>
      <c r="J272" s="104"/>
      <c r="K272" s="104"/>
      <c r="L272" s="104"/>
      <c r="M272" s="104"/>
    </row>
    <row r="273" spans="3:13" ht="11.25">
      <c r="C273" s="104"/>
      <c r="D273" s="104"/>
      <c r="E273" s="104"/>
      <c r="F273" s="104"/>
      <c r="G273" s="104"/>
      <c r="H273" s="104"/>
      <c r="I273" s="104"/>
      <c r="J273" s="104"/>
      <c r="K273" s="104"/>
      <c r="L273" s="104"/>
      <c r="M273" s="104"/>
    </row>
    <row r="274" spans="3:13" ht="11.25">
      <c r="C274" s="104"/>
      <c r="D274" s="104"/>
      <c r="E274" s="104"/>
      <c r="F274" s="104"/>
      <c r="G274" s="104"/>
      <c r="H274" s="104"/>
      <c r="I274" s="104"/>
      <c r="J274" s="104"/>
      <c r="K274" s="104"/>
      <c r="L274" s="104"/>
      <c r="M274" s="104"/>
    </row>
    <row r="275" spans="3:13" ht="11.25">
      <c r="C275" s="104"/>
      <c r="D275" s="104"/>
      <c r="E275" s="104"/>
      <c r="F275" s="104"/>
      <c r="G275" s="104"/>
      <c r="H275" s="104"/>
      <c r="I275" s="104"/>
      <c r="J275" s="104"/>
      <c r="K275" s="104"/>
      <c r="L275" s="104"/>
      <c r="M275" s="104"/>
    </row>
    <row r="276" spans="3:13" ht="11.25">
      <c r="C276" s="104"/>
      <c r="D276" s="104"/>
      <c r="E276" s="104"/>
      <c r="F276" s="104"/>
      <c r="G276" s="104"/>
      <c r="H276" s="104"/>
      <c r="I276" s="104"/>
      <c r="J276" s="104"/>
      <c r="K276" s="104"/>
      <c r="L276" s="104"/>
      <c r="M276" s="104"/>
    </row>
    <row r="277" spans="3:13" ht="11.25">
      <c r="C277" s="104"/>
      <c r="D277" s="104"/>
      <c r="E277" s="104"/>
      <c r="F277" s="104"/>
      <c r="G277" s="104"/>
      <c r="H277" s="104"/>
      <c r="I277" s="104"/>
      <c r="J277" s="104"/>
      <c r="K277" s="104"/>
      <c r="L277" s="104"/>
      <c r="M277" s="104"/>
    </row>
    <row r="278" spans="3:13" ht="11.25">
      <c r="C278" s="104"/>
      <c r="D278" s="104"/>
      <c r="E278" s="104"/>
      <c r="F278" s="104"/>
      <c r="G278" s="104"/>
      <c r="H278" s="104"/>
      <c r="I278" s="104"/>
      <c r="J278" s="104"/>
      <c r="K278" s="104"/>
      <c r="L278" s="104"/>
      <c r="M278" s="104"/>
    </row>
    <row r="279" spans="3:13" ht="11.25">
      <c r="C279" s="104"/>
      <c r="D279" s="104"/>
      <c r="E279" s="104"/>
      <c r="F279" s="104"/>
      <c r="G279" s="104"/>
      <c r="H279" s="104"/>
      <c r="I279" s="104"/>
      <c r="J279" s="104"/>
      <c r="K279" s="104"/>
      <c r="L279" s="104"/>
      <c r="M279" s="104"/>
    </row>
    <row r="280" spans="3:13" ht="11.25">
      <c r="C280" s="104"/>
      <c r="D280" s="104"/>
      <c r="E280" s="104"/>
      <c r="F280" s="104"/>
      <c r="G280" s="104"/>
      <c r="H280" s="104"/>
      <c r="I280" s="104"/>
      <c r="J280" s="104"/>
      <c r="K280" s="104"/>
      <c r="L280" s="104"/>
      <c r="M280" s="104"/>
    </row>
    <row r="281" spans="3:13" ht="11.25">
      <c r="C281" s="104"/>
      <c r="D281" s="104"/>
      <c r="E281" s="104"/>
      <c r="F281" s="104"/>
      <c r="G281" s="104"/>
      <c r="H281" s="104"/>
      <c r="I281" s="104"/>
      <c r="J281" s="104"/>
      <c r="K281" s="104"/>
      <c r="L281" s="104"/>
      <c r="M281" s="104"/>
    </row>
    <row r="282" spans="3:13" ht="11.25">
      <c r="C282" s="104"/>
      <c r="D282" s="104"/>
      <c r="E282" s="104"/>
      <c r="F282" s="104"/>
      <c r="G282" s="104"/>
      <c r="H282" s="104"/>
      <c r="I282" s="104"/>
      <c r="J282" s="104"/>
      <c r="K282" s="104"/>
      <c r="L282" s="104"/>
      <c r="M282" s="104"/>
    </row>
  </sheetData>
  <sheetProtection/>
  <mergeCells count="18">
    <mergeCell ref="A21:N21"/>
    <mergeCell ref="Q5:R5"/>
    <mergeCell ref="S5:T5"/>
    <mergeCell ref="A1:T1"/>
    <mergeCell ref="A19:T19"/>
    <mergeCell ref="K5:L5"/>
    <mergeCell ref="M5:N5"/>
    <mergeCell ref="O5:P5"/>
    <mergeCell ref="A20:T20"/>
    <mergeCell ref="A2:T2"/>
    <mergeCell ref="A4:A5"/>
    <mergeCell ref="C4:H4"/>
    <mergeCell ref="I4:N4"/>
    <mergeCell ref="O4:T4"/>
    <mergeCell ref="C5:D5"/>
    <mergeCell ref="E5:F5"/>
    <mergeCell ref="G5:H5"/>
    <mergeCell ref="I5:J5"/>
  </mergeCells>
  <printOptions/>
  <pageMargins left="0.787401575" right="0.787401575" top="0.984251969" bottom="0.984251969" header="0.4921259845" footer="0.4921259845"/>
  <pageSetup horizontalDpi="600" verticalDpi="600" orientation="portrait" paperSize="9" scale="95" r:id="rId1"/>
  <ignoredErrors>
    <ignoredError sqref="C16:T17" formulaRange="1"/>
  </ignoredErrors>
</worksheet>
</file>

<file path=xl/worksheets/sheet8.xml><?xml version="1.0" encoding="utf-8"?>
<worksheet xmlns="http://schemas.openxmlformats.org/spreadsheetml/2006/main" xmlns:r="http://schemas.openxmlformats.org/officeDocument/2006/relationships">
  <dimension ref="A1:V277"/>
  <sheetViews>
    <sheetView zoomScalePageLayoutView="0" workbookViewId="0" topLeftCell="A1">
      <selection activeCell="A16" sqref="A16:T16"/>
    </sheetView>
  </sheetViews>
  <sheetFormatPr defaultColWidth="13.33203125" defaultRowHeight="12.75"/>
  <cols>
    <col min="1" max="1" width="15.83203125" style="103" customWidth="1"/>
    <col min="2" max="2" width="2.83203125" style="103" customWidth="1"/>
    <col min="3" max="3" width="9.83203125" style="103" customWidth="1"/>
    <col min="4" max="4" width="1.83203125" style="103" customWidth="1"/>
    <col min="5" max="5" width="9.83203125" style="103" bestFit="1" customWidth="1"/>
    <col min="6" max="6" width="1.83203125" style="103" customWidth="1"/>
    <col min="7" max="7" width="9.83203125" style="103" bestFit="1" customWidth="1"/>
    <col min="8" max="8" width="1.83203125" style="103" customWidth="1"/>
    <col min="9" max="9" width="9.83203125" style="103" bestFit="1" customWidth="1"/>
    <col min="10" max="10" width="1.83203125" style="103" customWidth="1"/>
    <col min="11" max="11" width="8.66015625" style="103" bestFit="1" customWidth="1"/>
    <col min="12" max="12" width="1.83203125" style="103" customWidth="1"/>
    <col min="13" max="13" width="9.83203125" style="103" bestFit="1" customWidth="1"/>
    <col min="14" max="14" width="1.83203125" style="103" customWidth="1"/>
    <col min="15" max="15" width="9.83203125" style="103" bestFit="1" customWidth="1"/>
    <col min="16" max="16" width="1.83203125" style="103" customWidth="1"/>
    <col min="17" max="17" width="9.83203125" style="103" bestFit="1" customWidth="1"/>
    <col min="18" max="18" width="1.83203125" style="103" customWidth="1"/>
    <col min="19" max="19" width="9.83203125" style="103" customWidth="1"/>
    <col min="20" max="20" width="1.83203125" style="103" customWidth="1"/>
    <col min="21" max="21" width="4.16015625" style="103" customWidth="1"/>
    <col min="22" max="16384" width="13.33203125" style="103" customWidth="1"/>
  </cols>
  <sheetData>
    <row r="1" spans="1:20" s="102" customFormat="1" ht="11.25">
      <c r="A1" s="793" t="s">
        <v>178</v>
      </c>
      <c r="B1" s="793"/>
      <c r="C1" s="793"/>
      <c r="D1" s="793"/>
      <c r="E1" s="793"/>
      <c r="F1" s="793"/>
      <c r="G1" s="793"/>
      <c r="H1" s="793"/>
      <c r="I1" s="793"/>
      <c r="J1" s="793"/>
      <c r="K1" s="793"/>
      <c r="L1" s="793"/>
      <c r="M1" s="793"/>
      <c r="N1" s="793"/>
      <c r="O1" s="793"/>
      <c r="P1" s="793"/>
      <c r="Q1" s="793"/>
      <c r="R1" s="793"/>
      <c r="S1" s="793"/>
      <c r="T1" s="793"/>
    </row>
    <row r="2" spans="1:20" s="151" customFormat="1" ht="11.25">
      <c r="A2" s="797"/>
      <c r="B2" s="798"/>
      <c r="C2" s="798"/>
      <c r="D2" s="798"/>
      <c r="E2" s="798"/>
      <c r="F2" s="798"/>
      <c r="G2" s="798"/>
      <c r="H2" s="798"/>
      <c r="I2" s="798"/>
      <c r="J2" s="798"/>
      <c r="K2" s="798"/>
      <c r="L2" s="798"/>
      <c r="M2" s="798"/>
      <c r="N2" s="798"/>
      <c r="O2" s="798"/>
      <c r="P2" s="798"/>
      <c r="Q2" s="798"/>
      <c r="R2" s="798"/>
      <c r="S2" s="798"/>
      <c r="T2" s="798"/>
    </row>
    <row r="3" spans="1:20" s="109" customFormat="1" ht="11.25">
      <c r="A3" s="103"/>
      <c r="B3" s="103"/>
      <c r="C3" s="103"/>
      <c r="D3" s="103"/>
      <c r="E3" s="103"/>
      <c r="F3" s="103"/>
      <c r="G3" s="103"/>
      <c r="H3" s="103"/>
      <c r="I3" s="103"/>
      <c r="J3" s="103"/>
      <c r="K3" s="103"/>
      <c r="L3" s="103"/>
      <c r="M3" s="103"/>
      <c r="N3" s="103"/>
      <c r="O3" s="102"/>
      <c r="P3" s="102"/>
      <c r="Q3" s="102"/>
      <c r="R3" s="102"/>
      <c r="S3" s="102"/>
      <c r="T3" s="105" t="s">
        <v>158</v>
      </c>
    </row>
    <row r="4" spans="1:20" s="109" customFormat="1" ht="24.75" customHeight="1">
      <c r="A4" s="780"/>
      <c r="B4" s="153"/>
      <c r="C4" s="799" t="s">
        <v>179</v>
      </c>
      <c r="D4" s="800"/>
      <c r="E4" s="800"/>
      <c r="F4" s="800"/>
      <c r="G4" s="800"/>
      <c r="H4" s="801"/>
      <c r="I4" s="802" t="s">
        <v>160</v>
      </c>
      <c r="J4" s="802"/>
      <c r="K4" s="802"/>
      <c r="L4" s="802"/>
      <c r="M4" s="802"/>
      <c r="N4" s="802"/>
      <c r="O4" s="799" t="s">
        <v>161</v>
      </c>
      <c r="P4" s="800"/>
      <c r="Q4" s="800"/>
      <c r="R4" s="800"/>
      <c r="S4" s="800"/>
      <c r="T4" s="801"/>
    </row>
    <row r="5" spans="1:20" s="109" customFormat="1" ht="18" customHeight="1">
      <c r="A5" s="781"/>
      <c r="B5" s="154"/>
      <c r="C5" s="788" t="s">
        <v>162</v>
      </c>
      <c r="D5" s="784"/>
      <c r="E5" s="788" t="s">
        <v>163</v>
      </c>
      <c r="F5" s="784"/>
      <c r="G5" s="788" t="s">
        <v>161</v>
      </c>
      <c r="H5" s="784"/>
      <c r="I5" s="788" t="s">
        <v>162</v>
      </c>
      <c r="J5" s="784"/>
      <c r="K5" s="788" t="s">
        <v>163</v>
      </c>
      <c r="L5" s="784"/>
      <c r="M5" s="788" t="s">
        <v>161</v>
      </c>
      <c r="N5" s="784"/>
      <c r="O5" s="788" t="s">
        <v>162</v>
      </c>
      <c r="P5" s="784"/>
      <c r="Q5" s="788" t="s">
        <v>163</v>
      </c>
      <c r="R5" s="784"/>
      <c r="S5" s="788" t="s">
        <v>161</v>
      </c>
      <c r="T5" s="784"/>
    </row>
    <row r="6" spans="1:20" s="109" customFormat="1" ht="15.75" customHeight="1">
      <c r="A6" s="155" t="s">
        <v>165</v>
      </c>
      <c r="B6" s="156" t="s">
        <v>164</v>
      </c>
      <c r="C6" s="116">
        <v>31.6</v>
      </c>
      <c r="D6" s="118"/>
      <c r="E6" s="123">
        <v>41.6</v>
      </c>
      <c r="F6" s="157"/>
      <c r="G6" s="118">
        <f aca="true" t="shared" si="0" ref="G6:G15">C6+E6</f>
        <v>73.2</v>
      </c>
      <c r="H6" s="117"/>
      <c r="I6" s="118">
        <v>22.2</v>
      </c>
      <c r="J6" s="118"/>
      <c r="K6" s="123">
        <v>4.6</v>
      </c>
      <c r="L6" s="157"/>
      <c r="M6" s="118">
        <f aca="true" t="shared" si="1" ref="M6:M15">I6+K6</f>
        <v>26.799999999999997</v>
      </c>
      <c r="N6" s="118"/>
      <c r="O6" s="116">
        <v>53.8</v>
      </c>
      <c r="P6" s="118"/>
      <c r="Q6" s="123">
        <v>46.2</v>
      </c>
      <c r="R6" s="157"/>
      <c r="S6" s="118">
        <f aca="true" t="shared" si="2" ref="S6:S15">O6+Q6</f>
        <v>100</v>
      </c>
      <c r="T6" s="158"/>
    </row>
    <row r="7" spans="1:20" s="109" customFormat="1" ht="15.75" customHeight="1">
      <c r="A7" s="155" t="s">
        <v>166</v>
      </c>
      <c r="B7" s="156" t="s">
        <v>164</v>
      </c>
      <c r="C7" s="116">
        <v>23.1</v>
      </c>
      <c r="D7" s="118"/>
      <c r="E7" s="116">
        <v>40.8</v>
      </c>
      <c r="F7" s="117"/>
      <c r="G7" s="118">
        <f t="shared" si="0"/>
        <v>63.9</v>
      </c>
      <c r="H7" s="117"/>
      <c r="I7" s="118">
        <v>31.7</v>
      </c>
      <c r="J7" s="118"/>
      <c r="K7" s="116">
        <v>4.4</v>
      </c>
      <c r="L7" s="117"/>
      <c r="M7" s="118">
        <f t="shared" si="1"/>
        <v>36.1</v>
      </c>
      <c r="N7" s="118"/>
      <c r="O7" s="116">
        <v>54.8</v>
      </c>
      <c r="P7" s="118"/>
      <c r="Q7" s="116">
        <v>45.2</v>
      </c>
      <c r="R7" s="117"/>
      <c r="S7" s="118">
        <f t="shared" si="2"/>
        <v>100</v>
      </c>
      <c r="T7" s="158"/>
    </row>
    <row r="8" spans="1:20" s="109" customFormat="1" ht="15.75" customHeight="1">
      <c r="A8" s="155" t="s">
        <v>167</v>
      </c>
      <c r="B8" s="156" t="s">
        <v>164</v>
      </c>
      <c r="C8" s="116">
        <v>21.4</v>
      </c>
      <c r="D8" s="118"/>
      <c r="E8" s="116">
        <v>46</v>
      </c>
      <c r="F8" s="117"/>
      <c r="G8" s="118">
        <f t="shared" si="0"/>
        <v>67.4</v>
      </c>
      <c r="H8" s="117"/>
      <c r="I8" s="118">
        <v>28.2</v>
      </c>
      <c r="J8" s="118"/>
      <c r="K8" s="116">
        <v>4.4</v>
      </c>
      <c r="L8" s="117"/>
      <c r="M8" s="118">
        <f t="shared" si="1"/>
        <v>32.6</v>
      </c>
      <c r="N8" s="118"/>
      <c r="O8" s="116">
        <v>49.6</v>
      </c>
      <c r="P8" s="118"/>
      <c r="Q8" s="116">
        <v>50.4</v>
      </c>
      <c r="R8" s="117"/>
      <c r="S8" s="118">
        <f t="shared" si="2"/>
        <v>100</v>
      </c>
      <c r="T8" s="158"/>
    </row>
    <row r="9" spans="1:20" s="109" customFormat="1" ht="15.75" customHeight="1">
      <c r="A9" s="155" t="s">
        <v>168</v>
      </c>
      <c r="B9" s="156" t="s">
        <v>164</v>
      </c>
      <c r="C9" s="116">
        <v>20.1</v>
      </c>
      <c r="D9" s="118"/>
      <c r="E9" s="116">
        <v>52.9</v>
      </c>
      <c r="F9" s="117"/>
      <c r="G9" s="118">
        <f t="shared" si="0"/>
        <v>73</v>
      </c>
      <c r="H9" s="117"/>
      <c r="I9" s="118">
        <v>22.5</v>
      </c>
      <c r="J9" s="118"/>
      <c r="K9" s="116">
        <v>4.5</v>
      </c>
      <c r="L9" s="117"/>
      <c r="M9" s="118">
        <f t="shared" si="1"/>
        <v>27</v>
      </c>
      <c r="N9" s="118"/>
      <c r="O9" s="116">
        <v>42.6</v>
      </c>
      <c r="P9" s="118"/>
      <c r="Q9" s="116">
        <v>57.4</v>
      </c>
      <c r="R9" s="117"/>
      <c r="S9" s="118">
        <f t="shared" si="2"/>
        <v>100</v>
      </c>
      <c r="T9" s="158"/>
    </row>
    <row r="10" spans="1:20" s="109" customFormat="1" ht="15.75" customHeight="1">
      <c r="A10" s="155" t="s">
        <v>169</v>
      </c>
      <c r="B10" s="156" t="s">
        <v>164</v>
      </c>
      <c r="C10" s="116">
        <v>17</v>
      </c>
      <c r="D10" s="118"/>
      <c r="E10" s="116">
        <v>60.2</v>
      </c>
      <c r="F10" s="117"/>
      <c r="G10" s="118">
        <f t="shared" si="0"/>
        <v>77.2</v>
      </c>
      <c r="H10" s="117"/>
      <c r="I10" s="118">
        <v>18.9</v>
      </c>
      <c r="J10" s="118"/>
      <c r="K10" s="116">
        <v>4</v>
      </c>
      <c r="L10" s="117"/>
      <c r="M10" s="118">
        <f t="shared" si="1"/>
        <v>22.9</v>
      </c>
      <c r="N10" s="118"/>
      <c r="O10" s="116">
        <v>35.9</v>
      </c>
      <c r="P10" s="118"/>
      <c r="Q10" s="116">
        <v>64.1</v>
      </c>
      <c r="R10" s="117"/>
      <c r="S10" s="118">
        <f t="shared" si="2"/>
        <v>100</v>
      </c>
      <c r="T10" s="158"/>
    </row>
    <row r="11" spans="1:20" s="109" customFormat="1" ht="15.75" customHeight="1">
      <c r="A11" s="155" t="s">
        <v>170</v>
      </c>
      <c r="B11" s="156" t="s">
        <v>164</v>
      </c>
      <c r="C11" s="116">
        <v>12.6</v>
      </c>
      <c r="D11" s="118"/>
      <c r="E11" s="116">
        <v>72.7</v>
      </c>
      <c r="F11" s="117"/>
      <c r="G11" s="118">
        <f t="shared" si="0"/>
        <v>85.3</v>
      </c>
      <c r="H11" s="117"/>
      <c r="I11" s="118">
        <v>12</v>
      </c>
      <c r="J11" s="118"/>
      <c r="K11" s="116">
        <v>2.8</v>
      </c>
      <c r="L11" s="117"/>
      <c r="M11" s="118">
        <f t="shared" si="1"/>
        <v>14.8</v>
      </c>
      <c r="N11" s="118"/>
      <c r="O11" s="116">
        <v>24.6</v>
      </c>
      <c r="P11" s="118"/>
      <c r="Q11" s="116">
        <v>75.4</v>
      </c>
      <c r="R11" s="117"/>
      <c r="S11" s="118">
        <f t="shared" si="2"/>
        <v>100</v>
      </c>
      <c r="T11" s="158"/>
    </row>
    <row r="12" spans="1:22" s="164" customFormat="1" ht="15.75" customHeight="1">
      <c r="A12" s="128" t="s">
        <v>171</v>
      </c>
      <c r="B12" s="159" t="s">
        <v>164</v>
      </c>
      <c r="C12" s="160">
        <v>7.6</v>
      </c>
      <c r="D12" s="161"/>
      <c r="E12" s="160">
        <v>86.3</v>
      </c>
      <c r="F12" s="162"/>
      <c r="G12" s="161">
        <f t="shared" si="0"/>
        <v>93.89999999999999</v>
      </c>
      <c r="H12" s="162"/>
      <c r="I12" s="161">
        <v>4.9</v>
      </c>
      <c r="J12" s="161"/>
      <c r="K12" s="160">
        <v>1.2</v>
      </c>
      <c r="L12" s="162"/>
      <c r="M12" s="161">
        <f t="shared" si="1"/>
        <v>6.1000000000000005</v>
      </c>
      <c r="N12" s="161"/>
      <c r="O12" s="160">
        <v>12.6</v>
      </c>
      <c r="P12" s="161"/>
      <c r="Q12" s="160">
        <v>87.4</v>
      </c>
      <c r="R12" s="162"/>
      <c r="S12" s="161">
        <f t="shared" si="2"/>
        <v>100</v>
      </c>
      <c r="T12" s="163"/>
      <c r="V12" s="165"/>
    </row>
    <row r="13" spans="1:20" s="109" customFormat="1" ht="15.75" customHeight="1">
      <c r="A13" s="166" t="s">
        <v>180</v>
      </c>
      <c r="B13" s="167" t="s">
        <v>164</v>
      </c>
      <c r="C13" s="168">
        <v>20.1</v>
      </c>
      <c r="D13" s="165"/>
      <c r="E13" s="168">
        <v>54</v>
      </c>
      <c r="F13" s="169"/>
      <c r="G13" s="165">
        <f t="shared" si="0"/>
        <v>74.1</v>
      </c>
      <c r="H13" s="169"/>
      <c r="I13" s="165">
        <v>21.9</v>
      </c>
      <c r="J13" s="165"/>
      <c r="K13" s="168">
        <v>3.9</v>
      </c>
      <c r="L13" s="169"/>
      <c r="M13" s="165">
        <f t="shared" si="1"/>
        <v>25.799999999999997</v>
      </c>
      <c r="N13" s="165"/>
      <c r="O13" s="168">
        <v>42.1</v>
      </c>
      <c r="P13" s="165"/>
      <c r="Q13" s="168">
        <v>57.9</v>
      </c>
      <c r="R13" s="119"/>
      <c r="S13" s="165">
        <f t="shared" si="2"/>
        <v>100</v>
      </c>
      <c r="T13" s="119"/>
    </row>
    <row r="14" spans="1:20" s="109" customFormat="1" ht="15.75" customHeight="1">
      <c r="A14" s="170" t="s">
        <v>175</v>
      </c>
      <c r="B14" s="171"/>
      <c r="C14" s="172">
        <v>104001</v>
      </c>
      <c r="D14" s="173"/>
      <c r="E14" s="172">
        <v>279204</v>
      </c>
      <c r="F14" s="174"/>
      <c r="G14" s="173">
        <f t="shared" si="0"/>
        <v>383205</v>
      </c>
      <c r="H14" s="174"/>
      <c r="I14" s="173">
        <v>113359</v>
      </c>
      <c r="J14" s="173"/>
      <c r="K14" s="172">
        <v>20306</v>
      </c>
      <c r="L14" s="175"/>
      <c r="M14" s="173">
        <f t="shared" si="1"/>
        <v>133665</v>
      </c>
      <c r="N14" s="173"/>
      <c r="O14" s="172">
        <v>217360</v>
      </c>
      <c r="P14" s="173"/>
      <c r="Q14" s="172">
        <v>299510</v>
      </c>
      <c r="R14" s="174"/>
      <c r="S14" s="173">
        <f t="shared" si="2"/>
        <v>516870</v>
      </c>
      <c r="T14" s="174"/>
    </row>
    <row r="15" spans="1:20" s="151" customFormat="1" ht="15.75" customHeight="1">
      <c r="A15" s="176" t="s">
        <v>181</v>
      </c>
      <c r="B15" s="159" t="s">
        <v>164</v>
      </c>
      <c r="C15" s="177">
        <v>18.2</v>
      </c>
      <c r="D15" s="178"/>
      <c r="E15" s="177">
        <v>56.1</v>
      </c>
      <c r="F15" s="179"/>
      <c r="G15" s="178">
        <f t="shared" si="0"/>
        <v>74.3</v>
      </c>
      <c r="H15" s="179"/>
      <c r="I15" s="178">
        <v>21.8</v>
      </c>
      <c r="J15" s="178"/>
      <c r="K15" s="177">
        <v>3.8</v>
      </c>
      <c r="L15" s="179"/>
      <c r="M15" s="178">
        <f t="shared" si="1"/>
        <v>25.6</v>
      </c>
      <c r="N15" s="178"/>
      <c r="O15" s="177">
        <v>40</v>
      </c>
      <c r="P15" s="178"/>
      <c r="Q15" s="177">
        <v>60</v>
      </c>
      <c r="R15" s="179"/>
      <c r="S15" s="178">
        <f t="shared" si="2"/>
        <v>100</v>
      </c>
      <c r="T15" s="131"/>
    </row>
    <row r="16" spans="1:20" s="109" customFormat="1" ht="24" customHeight="1">
      <c r="A16" s="794" t="s">
        <v>177</v>
      </c>
      <c r="B16" s="794"/>
      <c r="C16" s="794"/>
      <c r="D16" s="794"/>
      <c r="E16" s="794"/>
      <c r="F16" s="794"/>
      <c r="G16" s="794"/>
      <c r="H16" s="794"/>
      <c r="I16" s="794"/>
      <c r="J16" s="794"/>
      <c r="K16" s="794"/>
      <c r="L16" s="794"/>
      <c r="M16" s="794"/>
      <c r="N16" s="794"/>
      <c r="O16" s="794"/>
      <c r="P16" s="794"/>
      <c r="Q16" s="794"/>
      <c r="R16" s="794"/>
      <c r="S16" s="794"/>
      <c r="T16" s="794"/>
    </row>
    <row r="17" spans="1:20" s="151" customFormat="1" ht="26.25" customHeight="1">
      <c r="A17" s="795" t="s">
        <v>522</v>
      </c>
      <c r="B17" s="795"/>
      <c r="C17" s="795"/>
      <c r="D17" s="795"/>
      <c r="E17" s="795"/>
      <c r="F17" s="795"/>
      <c r="G17" s="795"/>
      <c r="H17" s="795"/>
      <c r="I17" s="795"/>
      <c r="J17" s="795"/>
      <c r="K17" s="795"/>
      <c r="L17" s="795"/>
      <c r="M17" s="795"/>
      <c r="N17" s="795"/>
      <c r="O17" s="795"/>
      <c r="P17" s="795"/>
      <c r="Q17" s="795"/>
      <c r="R17" s="795"/>
      <c r="S17" s="795"/>
      <c r="T17" s="795"/>
    </row>
    <row r="18" spans="1:14" s="102" customFormat="1" ht="15.75" customHeight="1">
      <c r="A18" s="791" t="s">
        <v>509</v>
      </c>
      <c r="B18" s="791"/>
      <c r="C18" s="791"/>
      <c r="D18" s="791"/>
      <c r="E18" s="791"/>
      <c r="F18" s="791"/>
      <c r="G18" s="791"/>
      <c r="H18" s="791"/>
      <c r="I18" s="791"/>
      <c r="J18" s="791"/>
      <c r="K18" s="791"/>
      <c r="L18" s="791"/>
      <c r="M18" s="791"/>
      <c r="N18" s="791"/>
    </row>
    <row r="19" spans="3:13" s="151" customFormat="1" ht="11.25">
      <c r="C19" s="152"/>
      <c r="D19" s="152"/>
      <c r="E19" s="152"/>
      <c r="F19" s="152"/>
      <c r="G19" s="152"/>
      <c r="H19" s="152"/>
      <c r="I19" s="152"/>
      <c r="J19" s="152"/>
      <c r="K19" s="152"/>
      <c r="L19" s="152"/>
      <c r="M19" s="152"/>
    </row>
    <row r="20" spans="3:13" s="151" customFormat="1" ht="11.25">
      <c r="C20" s="152"/>
      <c r="D20" s="152"/>
      <c r="E20" s="152"/>
      <c r="F20" s="152"/>
      <c r="G20" s="152"/>
      <c r="H20" s="152"/>
      <c r="I20" s="152"/>
      <c r="J20" s="152"/>
      <c r="K20" s="152"/>
      <c r="L20" s="152"/>
      <c r="M20" s="152"/>
    </row>
    <row r="21" spans="3:13" s="151" customFormat="1" ht="11.25">
      <c r="C21" s="152"/>
      <c r="D21" s="152"/>
      <c r="E21" s="152"/>
      <c r="F21" s="152"/>
      <c r="G21" s="152"/>
      <c r="H21" s="152"/>
      <c r="I21" s="152"/>
      <c r="J21" s="152"/>
      <c r="K21" s="152"/>
      <c r="L21" s="152"/>
      <c r="M21" s="152"/>
    </row>
    <row r="22" spans="3:13" s="151" customFormat="1" ht="11.25">
      <c r="C22" s="152"/>
      <c r="D22" s="152"/>
      <c r="E22" s="152"/>
      <c r="F22" s="152"/>
      <c r="G22" s="152"/>
      <c r="H22" s="152"/>
      <c r="I22" s="152"/>
      <c r="J22" s="152"/>
      <c r="K22" s="152"/>
      <c r="L22" s="152"/>
      <c r="M22" s="152"/>
    </row>
    <row r="23" spans="3:13" s="151" customFormat="1" ht="11.25">
      <c r="C23" s="152"/>
      <c r="D23" s="152"/>
      <c r="E23" s="152"/>
      <c r="F23" s="152"/>
      <c r="G23" s="152"/>
      <c r="H23" s="152"/>
      <c r="I23" s="152"/>
      <c r="J23" s="152"/>
      <c r="K23" s="152"/>
      <c r="L23" s="152"/>
      <c r="M23" s="152"/>
    </row>
    <row r="24" spans="3:13" s="151" customFormat="1" ht="11.25">
      <c r="C24" s="152"/>
      <c r="D24" s="152"/>
      <c r="E24" s="152"/>
      <c r="F24" s="152"/>
      <c r="G24" s="152"/>
      <c r="H24" s="152"/>
      <c r="I24" s="152"/>
      <c r="J24" s="152"/>
      <c r="K24" s="152"/>
      <c r="L24" s="152"/>
      <c r="M24" s="152"/>
    </row>
    <row r="25" spans="3:13" s="151" customFormat="1" ht="11.25">
      <c r="C25" s="152"/>
      <c r="D25" s="152"/>
      <c r="E25" s="152"/>
      <c r="F25" s="152"/>
      <c r="G25" s="152"/>
      <c r="H25" s="152"/>
      <c r="I25" s="152"/>
      <c r="J25" s="152"/>
      <c r="K25" s="152"/>
      <c r="L25" s="152"/>
      <c r="M25" s="152"/>
    </row>
    <row r="26" spans="3:13" s="151" customFormat="1" ht="11.25">
      <c r="C26" s="152"/>
      <c r="D26" s="152"/>
      <c r="E26" s="152"/>
      <c r="F26" s="152"/>
      <c r="G26" s="152"/>
      <c r="H26" s="152"/>
      <c r="I26" s="152"/>
      <c r="J26" s="152"/>
      <c r="K26" s="152"/>
      <c r="L26" s="152"/>
      <c r="M26" s="152"/>
    </row>
    <row r="27" spans="3:13" s="151" customFormat="1" ht="11.25">
      <c r="C27" s="152"/>
      <c r="D27" s="152"/>
      <c r="E27" s="152"/>
      <c r="F27" s="152"/>
      <c r="G27" s="152"/>
      <c r="H27" s="152"/>
      <c r="I27" s="152"/>
      <c r="J27" s="152"/>
      <c r="K27" s="152"/>
      <c r="L27" s="152"/>
      <c r="M27" s="152"/>
    </row>
    <row r="28" spans="3:13" s="151" customFormat="1" ht="11.25">
      <c r="C28" s="152"/>
      <c r="D28" s="152"/>
      <c r="E28" s="152"/>
      <c r="F28" s="152"/>
      <c r="G28" s="152"/>
      <c r="H28" s="152"/>
      <c r="I28" s="152"/>
      <c r="J28" s="152"/>
      <c r="K28" s="152"/>
      <c r="L28" s="152"/>
      <c r="M28" s="152"/>
    </row>
    <row r="29" spans="3:13" s="151" customFormat="1" ht="11.25">
      <c r="C29" s="152"/>
      <c r="D29" s="152"/>
      <c r="E29" s="152"/>
      <c r="F29" s="152"/>
      <c r="G29" s="152"/>
      <c r="H29" s="152"/>
      <c r="I29" s="152"/>
      <c r="J29" s="152"/>
      <c r="K29" s="152"/>
      <c r="L29" s="152"/>
      <c r="M29" s="152"/>
    </row>
    <row r="30" spans="3:13" s="151" customFormat="1" ht="11.25">
      <c r="C30" s="152"/>
      <c r="D30" s="152"/>
      <c r="E30" s="152"/>
      <c r="F30" s="152"/>
      <c r="G30" s="152"/>
      <c r="H30" s="152"/>
      <c r="I30" s="152"/>
      <c r="J30" s="152"/>
      <c r="K30" s="152"/>
      <c r="L30" s="152"/>
      <c r="M30" s="152"/>
    </row>
    <row r="31" spans="3:13" s="151" customFormat="1" ht="11.25">
      <c r="C31" s="152"/>
      <c r="D31" s="152"/>
      <c r="E31" s="152"/>
      <c r="F31" s="152"/>
      <c r="G31" s="152"/>
      <c r="H31" s="152"/>
      <c r="I31" s="152"/>
      <c r="J31" s="152"/>
      <c r="K31" s="152"/>
      <c r="L31" s="152"/>
      <c r="M31" s="152"/>
    </row>
    <row r="32" spans="3:13" s="151" customFormat="1" ht="11.25">
      <c r="C32" s="152"/>
      <c r="D32" s="152"/>
      <c r="E32" s="152"/>
      <c r="F32" s="152"/>
      <c r="G32" s="152"/>
      <c r="H32" s="152"/>
      <c r="I32" s="152"/>
      <c r="J32" s="152"/>
      <c r="K32" s="152"/>
      <c r="L32" s="152"/>
      <c r="M32" s="152"/>
    </row>
    <row r="33" spans="3:13" s="151" customFormat="1" ht="11.25">
      <c r="C33" s="152"/>
      <c r="D33" s="152"/>
      <c r="E33" s="152"/>
      <c r="F33" s="152"/>
      <c r="G33" s="152"/>
      <c r="H33" s="152"/>
      <c r="I33" s="152"/>
      <c r="J33" s="152"/>
      <c r="K33" s="152"/>
      <c r="L33" s="152"/>
      <c r="M33" s="152"/>
    </row>
    <row r="34" spans="3:13" s="151" customFormat="1" ht="11.25">
      <c r="C34" s="152"/>
      <c r="D34" s="152"/>
      <c r="E34" s="152"/>
      <c r="F34" s="152"/>
      <c r="G34" s="152"/>
      <c r="H34" s="152"/>
      <c r="I34" s="152"/>
      <c r="J34" s="152"/>
      <c r="K34" s="152"/>
      <c r="L34" s="152"/>
      <c r="M34" s="152"/>
    </row>
    <row r="35" spans="3:13" s="151" customFormat="1" ht="11.25">
      <c r="C35" s="152"/>
      <c r="D35" s="152"/>
      <c r="E35" s="152"/>
      <c r="F35" s="152"/>
      <c r="G35" s="152"/>
      <c r="H35" s="152"/>
      <c r="I35" s="152"/>
      <c r="J35" s="152"/>
      <c r="K35" s="152"/>
      <c r="L35" s="152"/>
      <c r="M35" s="152"/>
    </row>
    <row r="36" spans="3:13" s="151" customFormat="1" ht="11.25">
      <c r="C36" s="152"/>
      <c r="D36" s="152"/>
      <c r="E36" s="152"/>
      <c r="F36" s="152"/>
      <c r="G36" s="152"/>
      <c r="H36" s="152"/>
      <c r="I36" s="152"/>
      <c r="J36" s="152"/>
      <c r="K36" s="152"/>
      <c r="L36" s="152"/>
      <c r="M36" s="152"/>
    </row>
    <row r="37" spans="3:13" s="151" customFormat="1" ht="11.25">
      <c r="C37" s="152"/>
      <c r="D37" s="152"/>
      <c r="E37" s="152"/>
      <c r="F37" s="152"/>
      <c r="G37" s="152"/>
      <c r="H37" s="152"/>
      <c r="I37" s="152"/>
      <c r="J37" s="152"/>
      <c r="K37" s="152"/>
      <c r="L37" s="152"/>
      <c r="M37" s="152"/>
    </row>
    <row r="38" spans="3:13" s="151" customFormat="1" ht="11.25">
      <c r="C38" s="152"/>
      <c r="D38" s="152"/>
      <c r="E38" s="152"/>
      <c r="F38" s="152"/>
      <c r="G38" s="152"/>
      <c r="H38" s="152"/>
      <c r="I38" s="152"/>
      <c r="J38" s="152"/>
      <c r="K38" s="152"/>
      <c r="L38" s="152"/>
      <c r="M38" s="152"/>
    </row>
    <row r="39" spans="3:13" s="151" customFormat="1" ht="11.25">
      <c r="C39" s="152"/>
      <c r="D39" s="152"/>
      <c r="E39" s="152"/>
      <c r="F39" s="152"/>
      <c r="G39" s="152"/>
      <c r="H39" s="152"/>
      <c r="I39" s="152"/>
      <c r="J39" s="152"/>
      <c r="K39" s="152"/>
      <c r="L39" s="152"/>
      <c r="M39" s="152"/>
    </row>
    <row r="40" spans="3:13" s="151" customFormat="1" ht="11.25">
      <c r="C40" s="152"/>
      <c r="D40" s="152"/>
      <c r="E40" s="152"/>
      <c r="F40" s="152"/>
      <c r="G40" s="152"/>
      <c r="H40" s="152"/>
      <c r="I40" s="152"/>
      <c r="J40" s="152"/>
      <c r="K40" s="152"/>
      <c r="L40" s="152"/>
      <c r="M40" s="152"/>
    </row>
    <row r="41" spans="3:13" s="151" customFormat="1" ht="11.25">
      <c r="C41" s="152"/>
      <c r="D41" s="152"/>
      <c r="E41" s="152"/>
      <c r="F41" s="152"/>
      <c r="G41" s="152"/>
      <c r="H41" s="152"/>
      <c r="I41" s="152"/>
      <c r="J41" s="152"/>
      <c r="K41" s="152"/>
      <c r="L41" s="152"/>
      <c r="M41" s="152"/>
    </row>
    <row r="42" spans="3:13" s="151" customFormat="1" ht="11.25">
      <c r="C42" s="152"/>
      <c r="D42" s="152"/>
      <c r="E42" s="152"/>
      <c r="F42" s="152"/>
      <c r="G42" s="152"/>
      <c r="H42" s="152"/>
      <c r="I42" s="152"/>
      <c r="J42" s="152"/>
      <c r="K42" s="152"/>
      <c r="L42" s="152"/>
      <c r="M42" s="152"/>
    </row>
    <row r="43" spans="3:13" s="151" customFormat="1" ht="11.25">
      <c r="C43" s="152"/>
      <c r="D43" s="152"/>
      <c r="E43" s="152"/>
      <c r="F43" s="152"/>
      <c r="G43" s="152"/>
      <c r="H43" s="152"/>
      <c r="I43" s="152"/>
      <c r="J43" s="152"/>
      <c r="K43" s="152"/>
      <c r="L43" s="152"/>
      <c r="M43" s="152"/>
    </row>
    <row r="44" spans="3:13" s="151" customFormat="1" ht="11.25">
      <c r="C44" s="152"/>
      <c r="D44" s="152"/>
      <c r="E44" s="152"/>
      <c r="F44" s="152"/>
      <c r="G44" s="152"/>
      <c r="H44" s="152"/>
      <c r="I44" s="152"/>
      <c r="J44" s="152"/>
      <c r="K44" s="152"/>
      <c r="L44" s="152"/>
      <c r="M44" s="152"/>
    </row>
    <row r="45" spans="3:13" s="151" customFormat="1" ht="11.25">
      <c r="C45" s="152"/>
      <c r="D45" s="152"/>
      <c r="E45" s="152"/>
      <c r="F45" s="152"/>
      <c r="G45" s="152"/>
      <c r="H45" s="152"/>
      <c r="I45" s="152"/>
      <c r="J45" s="152"/>
      <c r="K45" s="152"/>
      <c r="L45" s="152"/>
      <c r="M45" s="152"/>
    </row>
    <row r="46" spans="3:13" s="151" customFormat="1" ht="11.25">
      <c r="C46" s="152"/>
      <c r="D46" s="152"/>
      <c r="E46" s="152"/>
      <c r="F46" s="152"/>
      <c r="G46" s="152"/>
      <c r="H46" s="152"/>
      <c r="I46" s="152"/>
      <c r="J46" s="152"/>
      <c r="K46" s="152"/>
      <c r="L46" s="152"/>
      <c r="M46" s="152"/>
    </row>
    <row r="47" spans="3:13" s="151" customFormat="1" ht="11.25">
      <c r="C47" s="152"/>
      <c r="D47" s="152"/>
      <c r="E47" s="152"/>
      <c r="F47" s="152"/>
      <c r="G47" s="152"/>
      <c r="H47" s="152"/>
      <c r="I47" s="152"/>
      <c r="J47" s="152"/>
      <c r="K47" s="152"/>
      <c r="L47" s="152"/>
      <c r="M47" s="152"/>
    </row>
    <row r="48" spans="3:13" s="151" customFormat="1" ht="11.25">
      <c r="C48" s="152"/>
      <c r="D48" s="152"/>
      <c r="E48" s="152"/>
      <c r="F48" s="152"/>
      <c r="G48" s="152"/>
      <c r="H48" s="152"/>
      <c r="I48" s="152"/>
      <c r="J48" s="152"/>
      <c r="K48" s="152"/>
      <c r="L48" s="152"/>
      <c r="M48" s="152"/>
    </row>
    <row r="49" spans="3:13" s="151" customFormat="1" ht="11.25">
      <c r="C49" s="152"/>
      <c r="D49" s="152"/>
      <c r="E49" s="152"/>
      <c r="F49" s="152"/>
      <c r="G49" s="152"/>
      <c r="H49" s="152"/>
      <c r="I49" s="152"/>
      <c r="J49" s="152"/>
      <c r="K49" s="152"/>
      <c r="L49" s="152"/>
      <c r="M49" s="152"/>
    </row>
    <row r="50" spans="3:13" s="151" customFormat="1" ht="11.25">
      <c r="C50" s="152"/>
      <c r="D50" s="152"/>
      <c r="E50" s="152"/>
      <c r="F50" s="152"/>
      <c r="G50" s="152"/>
      <c r="H50" s="152"/>
      <c r="I50" s="152"/>
      <c r="J50" s="152"/>
      <c r="K50" s="152"/>
      <c r="L50" s="152"/>
      <c r="M50" s="152"/>
    </row>
    <row r="51" spans="3:13" s="151" customFormat="1" ht="11.25">
      <c r="C51" s="152"/>
      <c r="D51" s="152"/>
      <c r="E51" s="152"/>
      <c r="F51" s="152"/>
      <c r="G51" s="152"/>
      <c r="H51" s="152"/>
      <c r="I51" s="152"/>
      <c r="J51" s="152"/>
      <c r="K51" s="152"/>
      <c r="L51" s="152"/>
      <c r="M51" s="152"/>
    </row>
    <row r="52" spans="3:13" s="151" customFormat="1" ht="11.25">
      <c r="C52" s="152"/>
      <c r="D52" s="152"/>
      <c r="E52" s="152"/>
      <c r="F52" s="152"/>
      <c r="G52" s="152"/>
      <c r="H52" s="152"/>
      <c r="I52" s="152"/>
      <c r="J52" s="152"/>
      <c r="K52" s="152"/>
      <c r="L52" s="152"/>
      <c r="M52" s="152"/>
    </row>
    <row r="53" spans="3:13" s="151" customFormat="1" ht="11.25">
      <c r="C53" s="152"/>
      <c r="D53" s="152"/>
      <c r="E53" s="152"/>
      <c r="F53" s="152"/>
      <c r="G53" s="152"/>
      <c r="H53" s="152"/>
      <c r="I53" s="152"/>
      <c r="J53" s="152"/>
      <c r="K53" s="152"/>
      <c r="L53" s="152"/>
      <c r="M53" s="152"/>
    </row>
    <row r="54" spans="3:13" s="151" customFormat="1" ht="11.25">
      <c r="C54" s="152"/>
      <c r="D54" s="152"/>
      <c r="E54" s="152"/>
      <c r="F54" s="152"/>
      <c r="G54" s="152"/>
      <c r="H54" s="152"/>
      <c r="I54" s="152"/>
      <c r="J54" s="152"/>
      <c r="K54" s="152"/>
      <c r="L54" s="152"/>
      <c r="M54" s="152"/>
    </row>
    <row r="55" spans="3:13" s="151" customFormat="1" ht="11.25">
      <c r="C55" s="152"/>
      <c r="D55" s="152"/>
      <c r="E55" s="152"/>
      <c r="F55" s="152"/>
      <c r="G55" s="152"/>
      <c r="H55" s="152"/>
      <c r="I55" s="152"/>
      <c r="J55" s="152"/>
      <c r="K55" s="152"/>
      <c r="L55" s="152"/>
      <c r="M55" s="152"/>
    </row>
    <row r="56" spans="3:13" s="151" customFormat="1" ht="11.25">
      <c r="C56" s="152"/>
      <c r="D56" s="152"/>
      <c r="E56" s="152"/>
      <c r="F56" s="152"/>
      <c r="G56" s="152"/>
      <c r="H56" s="152"/>
      <c r="I56" s="152"/>
      <c r="J56" s="152"/>
      <c r="K56" s="152"/>
      <c r="L56" s="152"/>
      <c r="M56" s="152"/>
    </row>
    <row r="57" spans="3:13" s="151" customFormat="1" ht="11.25">
      <c r="C57" s="152"/>
      <c r="D57" s="152"/>
      <c r="E57" s="152"/>
      <c r="F57" s="152"/>
      <c r="G57" s="152"/>
      <c r="H57" s="152"/>
      <c r="I57" s="152"/>
      <c r="J57" s="152"/>
      <c r="K57" s="152"/>
      <c r="L57" s="152"/>
      <c r="M57" s="152"/>
    </row>
    <row r="58" spans="3:13" s="151" customFormat="1" ht="11.25">
      <c r="C58" s="152"/>
      <c r="D58" s="152"/>
      <c r="E58" s="152"/>
      <c r="F58" s="152"/>
      <c r="G58" s="152"/>
      <c r="H58" s="152"/>
      <c r="I58" s="152"/>
      <c r="J58" s="152"/>
      <c r="K58" s="152"/>
      <c r="L58" s="152"/>
      <c r="M58" s="152"/>
    </row>
    <row r="59" spans="3:13" s="151" customFormat="1" ht="11.25">
      <c r="C59" s="152"/>
      <c r="D59" s="152"/>
      <c r="E59" s="152"/>
      <c r="F59" s="152"/>
      <c r="G59" s="152"/>
      <c r="H59" s="152"/>
      <c r="I59" s="152"/>
      <c r="J59" s="152"/>
      <c r="K59" s="152"/>
      <c r="L59" s="152"/>
      <c r="M59" s="152"/>
    </row>
    <row r="60" spans="3:13" s="151" customFormat="1" ht="11.25">
      <c r="C60" s="152"/>
      <c r="D60" s="152"/>
      <c r="E60" s="152"/>
      <c r="F60" s="152"/>
      <c r="G60" s="152"/>
      <c r="H60" s="152"/>
      <c r="I60" s="152"/>
      <c r="J60" s="152"/>
      <c r="K60" s="152"/>
      <c r="L60" s="152"/>
      <c r="M60" s="152"/>
    </row>
    <row r="61" spans="3:13" s="151" customFormat="1" ht="11.25">
      <c r="C61" s="152"/>
      <c r="D61" s="152"/>
      <c r="E61" s="152"/>
      <c r="F61" s="152"/>
      <c r="G61" s="152"/>
      <c r="H61" s="152"/>
      <c r="I61" s="152"/>
      <c r="J61" s="152"/>
      <c r="K61" s="152"/>
      <c r="L61" s="152"/>
      <c r="M61" s="152"/>
    </row>
    <row r="62" spans="3:13" s="151" customFormat="1" ht="11.25">
      <c r="C62" s="152"/>
      <c r="D62" s="152"/>
      <c r="E62" s="152"/>
      <c r="F62" s="152"/>
      <c r="G62" s="152"/>
      <c r="H62" s="152"/>
      <c r="I62" s="152"/>
      <c r="J62" s="152"/>
      <c r="K62" s="152"/>
      <c r="L62" s="152"/>
      <c r="M62" s="152"/>
    </row>
    <row r="63" spans="3:13" s="151" customFormat="1" ht="11.25">
      <c r="C63" s="152"/>
      <c r="D63" s="152"/>
      <c r="E63" s="152"/>
      <c r="F63" s="152"/>
      <c r="G63" s="152"/>
      <c r="H63" s="152"/>
      <c r="I63" s="152"/>
      <c r="J63" s="152"/>
      <c r="K63" s="152"/>
      <c r="L63" s="152"/>
      <c r="M63" s="152"/>
    </row>
    <row r="64" spans="3:13" s="151" customFormat="1" ht="11.25">
      <c r="C64" s="152"/>
      <c r="D64" s="152"/>
      <c r="E64" s="152"/>
      <c r="F64" s="152"/>
      <c r="G64" s="152"/>
      <c r="H64" s="152"/>
      <c r="I64" s="152"/>
      <c r="J64" s="152"/>
      <c r="K64" s="152"/>
      <c r="L64" s="152"/>
      <c r="M64" s="152"/>
    </row>
    <row r="65" spans="3:13" s="151" customFormat="1" ht="11.25">
      <c r="C65" s="152"/>
      <c r="D65" s="152"/>
      <c r="E65" s="152"/>
      <c r="F65" s="152"/>
      <c r="G65" s="152"/>
      <c r="H65" s="152"/>
      <c r="I65" s="152"/>
      <c r="J65" s="152"/>
      <c r="K65" s="152"/>
      <c r="L65" s="152"/>
      <c r="M65" s="152"/>
    </row>
    <row r="66" spans="3:13" s="151" customFormat="1" ht="11.25">
      <c r="C66" s="152"/>
      <c r="D66" s="152"/>
      <c r="E66" s="152"/>
      <c r="F66" s="152"/>
      <c r="G66" s="152"/>
      <c r="H66" s="152"/>
      <c r="I66" s="152"/>
      <c r="J66" s="152"/>
      <c r="K66" s="152"/>
      <c r="L66" s="152"/>
      <c r="M66" s="152"/>
    </row>
    <row r="67" spans="3:13" s="151" customFormat="1" ht="11.25">
      <c r="C67" s="152"/>
      <c r="D67" s="152"/>
      <c r="E67" s="152"/>
      <c r="F67" s="152"/>
      <c r="G67" s="152"/>
      <c r="H67" s="152"/>
      <c r="I67" s="152"/>
      <c r="J67" s="152"/>
      <c r="K67" s="152"/>
      <c r="L67" s="152"/>
      <c r="M67" s="152"/>
    </row>
    <row r="68" spans="3:13" s="151" customFormat="1" ht="11.25">
      <c r="C68" s="152"/>
      <c r="D68" s="152"/>
      <c r="E68" s="152"/>
      <c r="F68" s="152"/>
      <c r="G68" s="152"/>
      <c r="H68" s="152"/>
      <c r="I68" s="152"/>
      <c r="J68" s="152"/>
      <c r="K68" s="152"/>
      <c r="L68" s="152"/>
      <c r="M68" s="152"/>
    </row>
    <row r="69" spans="3:13" s="151" customFormat="1" ht="11.25">
      <c r="C69" s="152"/>
      <c r="D69" s="152"/>
      <c r="E69" s="152"/>
      <c r="F69" s="152"/>
      <c r="G69" s="152"/>
      <c r="H69" s="152"/>
      <c r="I69" s="152"/>
      <c r="J69" s="152"/>
      <c r="K69" s="152"/>
      <c r="L69" s="152"/>
      <c r="M69" s="152"/>
    </row>
    <row r="70" spans="3:13" s="151" customFormat="1" ht="11.25">
      <c r="C70" s="152"/>
      <c r="D70" s="152"/>
      <c r="E70" s="152"/>
      <c r="F70" s="152"/>
      <c r="G70" s="152"/>
      <c r="H70" s="152"/>
      <c r="I70" s="152"/>
      <c r="J70" s="152"/>
      <c r="K70" s="152"/>
      <c r="L70" s="152"/>
      <c r="M70" s="152"/>
    </row>
    <row r="71" spans="3:13" s="151" customFormat="1" ht="11.25">
      <c r="C71" s="152"/>
      <c r="D71" s="152"/>
      <c r="E71" s="152"/>
      <c r="F71" s="152"/>
      <c r="G71" s="152"/>
      <c r="H71" s="152"/>
      <c r="I71" s="152"/>
      <c r="J71" s="152"/>
      <c r="K71" s="152"/>
      <c r="L71" s="152"/>
      <c r="M71" s="152"/>
    </row>
    <row r="72" spans="3:13" s="151" customFormat="1" ht="11.25">
      <c r="C72" s="152"/>
      <c r="D72" s="152"/>
      <c r="E72" s="152"/>
      <c r="F72" s="152"/>
      <c r="G72" s="152"/>
      <c r="H72" s="152"/>
      <c r="I72" s="152"/>
      <c r="J72" s="152"/>
      <c r="K72" s="152"/>
      <c r="L72" s="152"/>
      <c r="M72" s="152"/>
    </row>
    <row r="73" spans="3:13" s="151" customFormat="1" ht="11.25">
      <c r="C73" s="152"/>
      <c r="D73" s="152"/>
      <c r="E73" s="152"/>
      <c r="F73" s="152"/>
      <c r="G73" s="152"/>
      <c r="H73" s="152"/>
      <c r="I73" s="152"/>
      <c r="J73" s="152"/>
      <c r="K73" s="152"/>
      <c r="L73" s="152"/>
      <c r="M73" s="152"/>
    </row>
    <row r="74" spans="3:13" s="151" customFormat="1" ht="11.25">
      <c r="C74" s="152"/>
      <c r="D74" s="152"/>
      <c r="E74" s="152"/>
      <c r="F74" s="152"/>
      <c r="G74" s="152"/>
      <c r="H74" s="152"/>
      <c r="I74" s="152"/>
      <c r="J74" s="152"/>
      <c r="K74" s="152"/>
      <c r="L74" s="152"/>
      <c r="M74" s="152"/>
    </row>
    <row r="75" spans="3:13" s="151" customFormat="1" ht="11.25">
      <c r="C75" s="152"/>
      <c r="D75" s="152"/>
      <c r="E75" s="152"/>
      <c r="F75" s="152"/>
      <c r="G75" s="152"/>
      <c r="H75" s="152"/>
      <c r="I75" s="152"/>
      <c r="J75" s="152"/>
      <c r="K75" s="152"/>
      <c r="L75" s="152"/>
      <c r="M75" s="152"/>
    </row>
    <row r="76" spans="3:13" s="151" customFormat="1" ht="11.25">
      <c r="C76" s="152"/>
      <c r="D76" s="152"/>
      <c r="E76" s="152"/>
      <c r="F76" s="152"/>
      <c r="G76" s="152"/>
      <c r="H76" s="152"/>
      <c r="I76" s="152"/>
      <c r="J76" s="152"/>
      <c r="K76" s="152"/>
      <c r="L76" s="152"/>
      <c r="M76" s="152"/>
    </row>
    <row r="77" spans="3:13" s="151" customFormat="1" ht="11.25">
      <c r="C77" s="152"/>
      <c r="D77" s="152"/>
      <c r="E77" s="152"/>
      <c r="F77" s="152"/>
      <c r="G77" s="152"/>
      <c r="H77" s="152"/>
      <c r="I77" s="152"/>
      <c r="J77" s="152"/>
      <c r="K77" s="152"/>
      <c r="L77" s="152"/>
      <c r="M77" s="152"/>
    </row>
    <row r="78" spans="3:13" s="151" customFormat="1" ht="11.25">
      <c r="C78" s="152"/>
      <c r="D78" s="152"/>
      <c r="E78" s="152"/>
      <c r="F78" s="152"/>
      <c r="G78" s="152"/>
      <c r="H78" s="152"/>
      <c r="I78" s="152"/>
      <c r="J78" s="152"/>
      <c r="K78" s="152"/>
      <c r="L78" s="152"/>
      <c r="M78" s="152"/>
    </row>
    <row r="79" spans="3:13" s="151" customFormat="1" ht="11.25">
      <c r="C79" s="152"/>
      <c r="D79" s="152"/>
      <c r="E79" s="152"/>
      <c r="F79" s="152"/>
      <c r="G79" s="152"/>
      <c r="H79" s="152"/>
      <c r="I79" s="152"/>
      <c r="J79" s="152"/>
      <c r="K79" s="152"/>
      <c r="L79" s="152"/>
      <c r="M79" s="152"/>
    </row>
    <row r="80" spans="3:13" s="151" customFormat="1" ht="11.25">
      <c r="C80" s="152"/>
      <c r="D80" s="152"/>
      <c r="E80" s="152"/>
      <c r="F80" s="152"/>
      <c r="G80" s="152"/>
      <c r="H80" s="152"/>
      <c r="I80" s="152"/>
      <c r="J80" s="152"/>
      <c r="K80" s="152"/>
      <c r="L80" s="152"/>
      <c r="M80" s="152"/>
    </row>
    <row r="81" spans="3:13" s="151" customFormat="1" ht="11.25">
      <c r="C81" s="152"/>
      <c r="D81" s="152"/>
      <c r="E81" s="152"/>
      <c r="F81" s="152"/>
      <c r="G81" s="152"/>
      <c r="H81" s="152"/>
      <c r="I81" s="152"/>
      <c r="J81" s="152"/>
      <c r="K81" s="152"/>
      <c r="L81" s="152"/>
      <c r="M81" s="152"/>
    </row>
    <row r="82" spans="3:13" s="151" customFormat="1" ht="11.25">
      <c r="C82" s="152"/>
      <c r="D82" s="152"/>
      <c r="E82" s="152"/>
      <c r="F82" s="152"/>
      <c r="G82" s="152"/>
      <c r="H82" s="152"/>
      <c r="I82" s="152"/>
      <c r="J82" s="152"/>
      <c r="K82" s="152"/>
      <c r="L82" s="152"/>
      <c r="M82" s="152"/>
    </row>
    <row r="83" spans="3:13" s="151" customFormat="1" ht="11.25">
      <c r="C83" s="152"/>
      <c r="D83" s="152"/>
      <c r="E83" s="152"/>
      <c r="F83" s="152"/>
      <c r="G83" s="152"/>
      <c r="H83" s="152"/>
      <c r="I83" s="152"/>
      <c r="J83" s="152"/>
      <c r="K83" s="152"/>
      <c r="L83" s="152"/>
      <c r="M83" s="152"/>
    </row>
    <row r="84" spans="3:13" s="151" customFormat="1" ht="11.25">
      <c r="C84" s="152"/>
      <c r="D84" s="152"/>
      <c r="E84" s="152"/>
      <c r="F84" s="152"/>
      <c r="G84" s="152"/>
      <c r="H84" s="152"/>
      <c r="I84" s="152"/>
      <c r="J84" s="152"/>
      <c r="K84" s="152"/>
      <c r="L84" s="152"/>
      <c r="M84" s="152"/>
    </row>
    <row r="85" spans="3:13" s="151" customFormat="1" ht="11.25">
      <c r="C85" s="152"/>
      <c r="D85" s="152"/>
      <c r="E85" s="152"/>
      <c r="F85" s="152"/>
      <c r="G85" s="152"/>
      <c r="H85" s="152"/>
      <c r="I85" s="152"/>
      <c r="J85" s="152"/>
      <c r="K85" s="152"/>
      <c r="L85" s="152"/>
      <c r="M85" s="152"/>
    </row>
    <row r="86" spans="3:13" s="151" customFormat="1" ht="11.25">
      <c r="C86" s="152"/>
      <c r="D86" s="152"/>
      <c r="E86" s="152"/>
      <c r="F86" s="152"/>
      <c r="G86" s="152"/>
      <c r="H86" s="152"/>
      <c r="I86" s="152"/>
      <c r="J86" s="152"/>
      <c r="K86" s="152"/>
      <c r="L86" s="152"/>
      <c r="M86" s="152"/>
    </row>
    <row r="87" spans="3:13" s="151" customFormat="1" ht="11.25">
      <c r="C87" s="152"/>
      <c r="D87" s="152"/>
      <c r="E87" s="152"/>
      <c r="F87" s="152"/>
      <c r="G87" s="152"/>
      <c r="H87" s="152"/>
      <c r="I87" s="152"/>
      <c r="J87" s="152"/>
      <c r="K87" s="152"/>
      <c r="L87" s="152"/>
      <c r="M87" s="152"/>
    </row>
    <row r="88" spans="3:13" s="151" customFormat="1" ht="11.25">
      <c r="C88" s="152"/>
      <c r="D88" s="152"/>
      <c r="E88" s="152"/>
      <c r="F88" s="152"/>
      <c r="G88" s="152"/>
      <c r="H88" s="152"/>
      <c r="I88" s="152"/>
      <c r="J88" s="152"/>
      <c r="K88" s="152"/>
      <c r="L88" s="152"/>
      <c r="M88" s="152"/>
    </row>
    <row r="89" spans="3:13" s="151" customFormat="1" ht="11.25">
      <c r="C89" s="152"/>
      <c r="D89" s="152"/>
      <c r="E89" s="152"/>
      <c r="F89" s="152"/>
      <c r="G89" s="152"/>
      <c r="H89" s="152"/>
      <c r="I89" s="152"/>
      <c r="J89" s="152"/>
      <c r="K89" s="152"/>
      <c r="L89" s="152"/>
      <c r="M89" s="152"/>
    </row>
    <row r="90" spans="3:13" s="151" customFormat="1" ht="11.25">
      <c r="C90" s="152"/>
      <c r="D90" s="152"/>
      <c r="E90" s="152"/>
      <c r="F90" s="152"/>
      <c r="G90" s="152"/>
      <c r="H90" s="152"/>
      <c r="I90" s="152"/>
      <c r="J90" s="152"/>
      <c r="K90" s="152"/>
      <c r="L90" s="152"/>
      <c r="M90" s="152"/>
    </row>
    <row r="91" spans="3:13" s="151" customFormat="1" ht="11.25">
      <c r="C91" s="152"/>
      <c r="D91" s="152"/>
      <c r="E91" s="152"/>
      <c r="F91" s="152"/>
      <c r="G91" s="152"/>
      <c r="H91" s="152"/>
      <c r="I91" s="152"/>
      <c r="J91" s="152"/>
      <c r="K91" s="152"/>
      <c r="L91" s="152"/>
      <c r="M91" s="152"/>
    </row>
    <row r="92" spans="3:13" ht="11.25">
      <c r="C92" s="104"/>
      <c r="D92" s="104"/>
      <c r="E92" s="104"/>
      <c r="F92" s="104"/>
      <c r="G92" s="104"/>
      <c r="H92" s="104"/>
      <c r="I92" s="104"/>
      <c r="J92" s="104"/>
      <c r="K92" s="104"/>
      <c r="L92" s="104"/>
      <c r="M92" s="104"/>
    </row>
    <row r="93" spans="3:13" ht="11.25">
      <c r="C93" s="104"/>
      <c r="D93" s="104"/>
      <c r="E93" s="104"/>
      <c r="F93" s="104"/>
      <c r="G93" s="104"/>
      <c r="H93" s="104"/>
      <c r="I93" s="104"/>
      <c r="J93" s="104"/>
      <c r="K93" s="104"/>
      <c r="L93" s="104"/>
      <c r="M93" s="104"/>
    </row>
    <row r="94" spans="3:13" ht="11.25">
      <c r="C94" s="104"/>
      <c r="D94" s="104"/>
      <c r="E94" s="104"/>
      <c r="F94" s="104"/>
      <c r="G94" s="104"/>
      <c r="H94" s="104"/>
      <c r="I94" s="104"/>
      <c r="J94" s="104"/>
      <c r="K94" s="104"/>
      <c r="L94" s="104"/>
      <c r="M94" s="104"/>
    </row>
    <row r="95" spans="3:13" ht="11.25">
      <c r="C95" s="104"/>
      <c r="D95" s="104"/>
      <c r="E95" s="104"/>
      <c r="F95" s="104"/>
      <c r="G95" s="104"/>
      <c r="H95" s="104"/>
      <c r="I95" s="104"/>
      <c r="J95" s="104"/>
      <c r="K95" s="104"/>
      <c r="L95" s="104"/>
      <c r="M95" s="104"/>
    </row>
    <row r="96" spans="3:13" ht="11.25">
      <c r="C96" s="104"/>
      <c r="D96" s="104"/>
      <c r="E96" s="104"/>
      <c r="F96" s="104"/>
      <c r="G96" s="104"/>
      <c r="H96" s="104"/>
      <c r="I96" s="104"/>
      <c r="J96" s="104"/>
      <c r="K96" s="104"/>
      <c r="L96" s="104"/>
      <c r="M96" s="104"/>
    </row>
    <row r="97" spans="3:13" ht="11.25">
      <c r="C97" s="104"/>
      <c r="D97" s="104"/>
      <c r="E97" s="104"/>
      <c r="F97" s="104"/>
      <c r="G97" s="104"/>
      <c r="H97" s="104"/>
      <c r="I97" s="104"/>
      <c r="J97" s="104"/>
      <c r="K97" s="104"/>
      <c r="L97" s="104"/>
      <c r="M97" s="104"/>
    </row>
    <row r="98" spans="3:13" ht="11.25">
      <c r="C98" s="104"/>
      <c r="D98" s="104"/>
      <c r="E98" s="104"/>
      <c r="F98" s="104"/>
      <c r="G98" s="104"/>
      <c r="H98" s="104"/>
      <c r="I98" s="104"/>
      <c r="J98" s="104"/>
      <c r="K98" s="104"/>
      <c r="L98" s="104"/>
      <c r="M98" s="104"/>
    </row>
    <row r="99" spans="3:13" ht="11.25">
      <c r="C99" s="104"/>
      <c r="D99" s="104"/>
      <c r="E99" s="104"/>
      <c r="F99" s="104"/>
      <c r="G99" s="104"/>
      <c r="H99" s="104"/>
      <c r="I99" s="104"/>
      <c r="J99" s="104"/>
      <c r="K99" s="104"/>
      <c r="L99" s="104"/>
      <c r="M99" s="104"/>
    </row>
    <row r="100" spans="3:13" ht="11.25">
      <c r="C100" s="104"/>
      <c r="D100" s="104"/>
      <c r="E100" s="104"/>
      <c r="F100" s="104"/>
      <c r="G100" s="104"/>
      <c r="H100" s="104"/>
      <c r="I100" s="104"/>
      <c r="J100" s="104"/>
      <c r="K100" s="104"/>
      <c r="L100" s="104"/>
      <c r="M100" s="104"/>
    </row>
    <row r="101" spans="3:13" ht="11.25">
      <c r="C101" s="104"/>
      <c r="D101" s="104"/>
      <c r="E101" s="104"/>
      <c r="F101" s="104"/>
      <c r="G101" s="104"/>
      <c r="H101" s="104"/>
      <c r="I101" s="104"/>
      <c r="J101" s="104"/>
      <c r="K101" s="104"/>
      <c r="L101" s="104"/>
      <c r="M101" s="104"/>
    </row>
    <row r="102" spans="3:13" ht="11.25">
      <c r="C102" s="104"/>
      <c r="D102" s="104"/>
      <c r="E102" s="104"/>
      <c r="F102" s="104"/>
      <c r="G102" s="104"/>
      <c r="H102" s="104"/>
      <c r="I102" s="104"/>
      <c r="J102" s="104"/>
      <c r="K102" s="104"/>
      <c r="L102" s="104"/>
      <c r="M102" s="104"/>
    </row>
    <row r="103" spans="3:13" ht="11.25">
      <c r="C103" s="104"/>
      <c r="D103" s="104"/>
      <c r="E103" s="104"/>
      <c r="F103" s="104"/>
      <c r="G103" s="104"/>
      <c r="H103" s="104"/>
      <c r="I103" s="104"/>
      <c r="J103" s="104"/>
      <c r="K103" s="104"/>
      <c r="L103" s="104"/>
      <c r="M103" s="104"/>
    </row>
    <row r="104" spans="3:13" ht="11.25">
      <c r="C104" s="104"/>
      <c r="D104" s="104"/>
      <c r="E104" s="104"/>
      <c r="F104" s="104"/>
      <c r="G104" s="104"/>
      <c r="H104" s="104"/>
      <c r="I104" s="104"/>
      <c r="J104" s="104"/>
      <c r="K104" s="104"/>
      <c r="L104" s="104"/>
      <c r="M104" s="104"/>
    </row>
    <row r="105" spans="3:13" ht="11.25">
      <c r="C105" s="104"/>
      <c r="D105" s="104"/>
      <c r="E105" s="104"/>
      <c r="F105" s="104"/>
      <c r="G105" s="104"/>
      <c r="H105" s="104"/>
      <c r="I105" s="104"/>
      <c r="J105" s="104"/>
      <c r="K105" s="104"/>
      <c r="L105" s="104"/>
      <c r="M105" s="104"/>
    </row>
    <row r="106" spans="3:13" ht="11.25">
      <c r="C106" s="104"/>
      <c r="D106" s="104"/>
      <c r="E106" s="104"/>
      <c r="F106" s="104"/>
      <c r="G106" s="104"/>
      <c r="H106" s="104"/>
      <c r="I106" s="104"/>
      <c r="J106" s="104"/>
      <c r="K106" s="104"/>
      <c r="L106" s="104"/>
      <c r="M106" s="104"/>
    </row>
    <row r="107" spans="3:13" ht="11.25">
      <c r="C107" s="104"/>
      <c r="D107" s="104"/>
      <c r="E107" s="104"/>
      <c r="F107" s="104"/>
      <c r="G107" s="104"/>
      <c r="H107" s="104"/>
      <c r="I107" s="104"/>
      <c r="J107" s="104"/>
      <c r="K107" s="104"/>
      <c r="L107" s="104"/>
      <c r="M107" s="104"/>
    </row>
    <row r="108" spans="3:13" ht="11.25">
      <c r="C108" s="104"/>
      <c r="D108" s="104"/>
      <c r="E108" s="104"/>
      <c r="F108" s="104"/>
      <c r="G108" s="104"/>
      <c r="H108" s="104"/>
      <c r="I108" s="104"/>
      <c r="J108" s="104"/>
      <c r="K108" s="104"/>
      <c r="L108" s="104"/>
      <c r="M108" s="104"/>
    </row>
    <row r="109" spans="3:13" ht="11.25">
      <c r="C109" s="104"/>
      <c r="D109" s="104"/>
      <c r="E109" s="104"/>
      <c r="F109" s="104"/>
      <c r="G109" s="104"/>
      <c r="H109" s="104"/>
      <c r="I109" s="104"/>
      <c r="J109" s="104"/>
      <c r="K109" s="104"/>
      <c r="L109" s="104"/>
      <c r="M109" s="104"/>
    </row>
    <row r="110" spans="3:13" ht="11.25">
      <c r="C110" s="104"/>
      <c r="D110" s="104"/>
      <c r="E110" s="104"/>
      <c r="F110" s="104"/>
      <c r="G110" s="104"/>
      <c r="H110" s="104"/>
      <c r="I110" s="104"/>
      <c r="J110" s="104"/>
      <c r="K110" s="104"/>
      <c r="L110" s="104"/>
      <c r="M110" s="104"/>
    </row>
    <row r="111" spans="3:13" ht="11.25">
      <c r="C111" s="104"/>
      <c r="D111" s="104"/>
      <c r="E111" s="104"/>
      <c r="F111" s="104"/>
      <c r="G111" s="104"/>
      <c r="H111" s="104"/>
      <c r="I111" s="104"/>
      <c r="J111" s="104"/>
      <c r="K111" s="104"/>
      <c r="L111" s="104"/>
      <c r="M111" s="104"/>
    </row>
    <row r="112" spans="3:13" ht="11.25">
      <c r="C112" s="104"/>
      <c r="D112" s="104"/>
      <c r="E112" s="104"/>
      <c r="F112" s="104"/>
      <c r="G112" s="104"/>
      <c r="H112" s="104"/>
      <c r="I112" s="104"/>
      <c r="J112" s="104"/>
      <c r="K112" s="104"/>
      <c r="L112" s="104"/>
      <c r="M112" s="104"/>
    </row>
    <row r="113" spans="3:13" ht="11.25">
      <c r="C113" s="104"/>
      <c r="D113" s="104"/>
      <c r="E113" s="104"/>
      <c r="F113" s="104"/>
      <c r="G113" s="104"/>
      <c r="H113" s="104"/>
      <c r="I113" s="104"/>
      <c r="J113" s="104"/>
      <c r="K113" s="104"/>
      <c r="L113" s="104"/>
      <c r="M113" s="104"/>
    </row>
    <row r="114" spans="3:13" ht="11.25">
      <c r="C114" s="104"/>
      <c r="D114" s="104"/>
      <c r="E114" s="104"/>
      <c r="F114" s="104"/>
      <c r="G114" s="104"/>
      <c r="H114" s="104"/>
      <c r="I114" s="104"/>
      <c r="J114" s="104"/>
      <c r="K114" s="104"/>
      <c r="L114" s="104"/>
      <c r="M114" s="104"/>
    </row>
    <row r="115" spans="3:13" ht="11.25">
      <c r="C115" s="104"/>
      <c r="D115" s="104"/>
      <c r="E115" s="104"/>
      <c r="F115" s="104"/>
      <c r="G115" s="104"/>
      <c r="H115" s="104"/>
      <c r="I115" s="104"/>
      <c r="J115" s="104"/>
      <c r="K115" s="104"/>
      <c r="L115" s="104"/>
      <c r="M115" s="104"/>
    </row>
    <row r="116" spans="3:13" ht="11.25">
      <c r="C116" s="104"/>
      <c r="D116" s="104"/>
      <c r="E116" s="104"/>
      <c r="F116" s="104"/>
      <c r="G116" s="104"/>
      <c r="H116" s="104"/>
      <c r="I116" s="104"/>
      <c r="J116" s="104"/>
      <c r="K116" s="104"/>
      <c r="L116" s="104"/>
      <c r="M116" s="104"/>
    </row>
    <row r="117" spans="3:13" ht="11.25">
      <c r="C117" s="104"/>
      <c r="D117" s="104"/>
      <c r="E117" s="104"/>
      <c r="F117" s="104"/>
      <c r="G117" s="104"/>
      <c r="H117" s="104"/>
      <c r="I117" s="104"/>
      <c r="J117" s="104"/>
      <c r="K117" s="104"/>
      <c r="L117" s="104"/>
      <c r="M117" s="104"/>
    </row>
    <row r="118" spans="3:13" ht="11.25">
      <c r="C118" s="104"/>
      <c r="D118" s="104"/>
      <c r="E118" s="104"/>
      <c r="F118" s="104"/>
      <c r="G118" s="104"/>
      <c r="H118" s="104"/>
      <c r="I118" s="104"/>
      <c r="J118" s="104"/>
      <c r="K118" s="104"/>
      <c r="L118" s="104"/>
      <c r="M118" s="104"/>
    </row>
    <row r="119" spans="3:13" ht="11.25">
      <c r="C119" s="104"/>
      <c r="D119" s="104"/>
      <c r="E119" s="104"/>
      <c r="F119" s="104"/>
      <c r="G119" s="104"/>
      <c r="H119" s="104"/>
      <c r="I119" s="104"/>
      <c r="J119" s="104"/>
      <c r="K119" s="104"/>
      <c r="L119" s="104"/>
      <c r="M119" s="104"/>
    </row>
    <row r="120" spans="3:13" ht="11.25">
      <c r="C120" s="104"/>
      <c r="D120" s="104"/>
      <c r="E120" s="104"/>
      <c r="F120" s="104"/>
      <c r="G120" s="104"/>
      <c r="H120" s="104"/>
      <c r="I120" s="104"/>
      <c r="J120" s="104"/>
      <c r="K120" s="104"/>
      <c r="L120" s="104"/>
      <c r="M120" s="104"/>
    </row>
    <row r="121" spans="3:13" ht="11.25">
      <c r="C121" s="104"/>
      <c r="D121" s="104"/>
      <c r="E121" s="104"/>
      <c r="F121" s="104"/>
      <c r="G121" s="104"/>
      <c r="H121" s="104"/>
      <c r="I121" s="104"/>
      <c r="J121" s="104"/>
      <c r="K121" s="104"/>
      <c r="L121" s="104"/>
      <c r="M121" s="104"/>
    </row>
    <row r="122" spans="3:13" ht="11.25">
      <c r="C122" s="104"/>
      <c r="D122" s="104"/>
      <c r="E122" s="104"/>
      <c r="F122" s="104"/>
      <c r="G122" s="104"/>
      <c r="H122" s="104"/>
      <c r="I122" s="104"/>
      <c r="J122" s="104"/>
      <c r="K122" s="104"/>
      <c r="L122" s="104"/>
      <c r="M122" s="104"/>
    </row>
    <row r="123" spans="3:13" ht="11.25">
      <c r="C123" s="104"/>
      <c r="D123" s="104"/>
      <c r="E123" s="104"/>
      <c r="F123" s="104"/>
      <c r="G123" s="104"/>
      <c r="H123" s="104"/>
      <c r="I123" s="104"/>
      <c r="J123" s="104"/>
      <c r="K123" s="104"/>
      <c r="L123" s="104"/>
      <c r="M123" s="104"/>
    </row>
    <row r="124" spans="3:13" ht="11.25">
      <c r="C124" s="104"/>
      <c r="D124" s="104"/>
      <c r="E124" s="104"/>
      <c r="F124" s="104"/>
      <c r="G124" s="104"/>
      <c r="H124" s="104"/>
      <c r="I124" s="104"/>
      <c r="J124" s="104"/>
      <c r="K124" s="104"/>
      <c r="L124" s="104"/>
      <c r="M124" s="104"/>
    </row>
    <row r="125" spans="3:13" ht="11.25">
      <c r="C125" s="104"/>
      <c r="D125" s="104"/>
      <c r="E125" s="104"/>
      <c r="F125" s="104"/>
      <c r="G125" s="104"/>
      <c r="H125" s="104"/>
      <c r="I125" s="104"/>
      <c r="J125" s="104"/>
      <c r="K125" s="104"/>
      <c r="L125" s="104"/>
      <c r="M125" s="104"/>
    </row>
    <row r="126" spans="3:13" ht="11.25">
      <c r="C126" s="104"/>
      <c r="D126" s="104"/>
      <c r="E126" s="104"/>
      <c r="F126" s="104"/>
      <c r="G126" s="104"/>
      <c r="H126" s="104"/>
      <c r="I126" s="104"/>
      <c r="J126" s="104"/>
      <c r="K126" s="104"/>
      <c r="L126" s="104"/>
      <c r="M126" s="104"/>
    </row>
    <row r="127" spans="3:13" ht="11.25">
      <c r="C127" s="104"/>
      <c r="D127" s="104"/>
      <c r="E127" s="104"/>
      <c r="F127" s="104"/>
      <c r="G127" s="104"/>
      <c r="H127" s="104"/>
      <c r="I127" s="104"/>
      <c r="J127" s="104"/>
      <c r="K127" s="104"/>
      <c r="L127" s="104"/>
      <c r="M127" s="104"/>
    </row>
    <row r="128" spans="3:13" ht="11.25">
      <c r="C128" s="104"/>
      <c r="D128" s="104"/>
      <c r="E128" s="104"/>
      <c r="F128" s="104"/>
      <c r="G128" s="104"/>
      <c r="H128" s="104"/>
      <c r="I128" s="104"/>
      <c r="J128" s="104"/>
      <c r="K128" s="104"/>
      <c r="L128" s="104"/>
      <c r="M128" s="104"/>
    </row>
    <row r="129" spans="3:13" ht="11.25">
      <c r="C129" s="104"/>
      <c r="D129" s="104"/>
      <c r="E129" s="104"/>
      <c r="F129" s="104"/>
      <c r="G129" s="104"/>
      <c r="H129" s="104"/>
      <c r="I129" s="104"/>
      <c r="J129" s="104"/>
      <c r="K129" s="104"/>
      <c r="L129" s="104"/>
      <c r="M129" s="104"/>
    </row>
    <row r="130" spans="3:13" ht="11.25">
      <c r="C130" s="104"/>
      <c r="D130" s="104"/>
      <c r="E130" s="104"/>
      <c r="F130" s="104"/>
      <c r="G130" s="104"/>
      <c r="H130" s="104"/>
      <c r="I130" s="104"/>
      <c r="J130" s="104"/>
      <c r="K130" s="104"/>
      <c r="L130" s="104"/>
      <c r="M130" s="104"/>
    </row>
    <row r="131" spans="3:13" ht="11.25">
      <c r="C131" s="104"/>
      <c r="D131" s="104"/>
      <c r="E131" s="104"/>
      <c r="F131" s="104"/>
      <c r="G131" s="104"/>
      <c r="H131" s="104"/>
      <c r="I131" s="104"/>
      <c r="J131" s="104"/>
      <c r="K131" s="104"/>
      <c r="L131" s="104"/>
      <c r="M131" s="104"/>
    </row>
    <row r="132" spans="3:13" ht="11.25">
      <c r="C132" s="104"/>
      <c r="D132" s="104"/>
      <c r="E132" s="104"/>
      <c r="F132" s="104"/>
      <c r="G132" s="104"/>
      <c r="H132" s="104"/>
      <c r="I132" s="104"/>
      <c r="J132" s="104"/>
      <c r="K132" s="104"/>
      <c r="L132" s="104"/>
      <c r="M132" s="104"/>
    </row>
    <row r="133" spans="3:13" ht="11.25">
      <c r="C133" s="104"/>
      <c r="D133" s="104"/>
      <c r="E133" s="104"/>
      <c r="F133" s="104"/>
      <c r="G133" s="104"/>
      <c r="H133" s="104"/>
      <c r="I133" s="104"/>
      <c r="J133" s="104"/>
      <c r="K133" s="104"/>
      <c r="L133" s="104"/>
      <c r="M133" s="104"/>
    </row>
    <row r="134" spans="3:13" ht="11.25">
      <c r="C134" s="104"/>
      <c r="D134" s="104"/>
      <c r="E134" s="104"/>
      <c r="F134" s="104"/>
      <c r="G134" s="104"/>
      <c r="H134" s="104"/>
      <c r="I134" s="104"/>
      <c r="J134" s="104"/>
      <c r="K134" s="104"/>
      <c r="L134" s="104"/>
      <c r="M134" s="104"/>
    </row>
    <row r="135" spans="3:13" ht="11.25">
      <c r="C135" s="104"/>
      <c r="D135" s="104"/>
      <c r="E135" s="104"/>
      <c r="F135" s="104"/>
      <c r="G135" s="104"/>
      <c r="H135" s="104"/>
      <c r="I135" s="104"/>
      <c r="J135" s="104"/>
      <c r="K135" s="104"/>
      <c r="L135" s="104"/>
      <c r="M135" s="104"/>
    </row>
    <row r="136" spans="3:13" ht="11.25">
      <c r="C136" s="104"/>
      <c r="D136" s="104"/>
      <c r="E136" s="104"/>
      <c r="F136" s="104"/>
      <c r="G136" s="104"/>
      <c r="H136" s="104"/>
      <c r="I136" s="104"/>
      <c r="J136" s="104"/>
      <c r="K136" s="104"/>
      <c r="L136" s="104"/>
      <c r="M136" s="104"/>
    </row>
    <row r="137" spans="3:13" ht="11.25">
      <c r="C137" s="104"/>
      <c r="D137" s="104"/>
      <c r="E137" s="104"/>
      <c r="F137" s="104"/>
      <c r="G137" s="104"/>
      <c r="H137" s="104"/>
      <c r="I137" s="104"/>
      <c r="J137" s="104"/>
      <c r="K137" s="104"/>
      <c r="L137" s="104"/>
      <c r="M137" s="104"/>
    </row>
    <row r="138" spans="3:13" ht="11.25">
      <c r="C138" s="104"/>
      <c r="D138" s="104"/>
      <c r="E138" s="104"/>
      <c r="F138" s="104"/>
      <c r="G138" s="104"/>
      <c r="H138" s="104"/>
      <c r="I138" s="104"/>
      <c r="J138" s="104"/>
      <c r="K138" s="104"/>
      <c r="L138" s="104"/>
      <c r="M138" s="104"/>
    </row>
    <row r="139" spans="3:13" ht="11.25">
      <c r="C139" s="104"/>
      <c r="D139" s="104"/>
      <c r="E139" s="104"/>
      <c r="F139" s="104"/>
      <c r="G139" s="104"/>
      <c r="H139" s="104"/>
      <c r="I139" s="104"/>
      <c r="J139" s="104"/>
      <c r="K139" s="104"/>
      <c r="L139" s="104"/>
      <c r="M139" s="104"/>
    </row>
    <row r="140" spans="3:13" ht="11.25">
      <c r="C140" s="104"/>
      <c r="D140" s="104"/>
      <c r="E140" s="104"/>
      <c r="F140" s="104"/>
      <c r="G140" s="104"/>
      <c r="H140" s="104"/>
      <c r="I140" s="104"/>
      <c r="J140" s="104"/>
      <c r="K140" s="104"/>
      <c r="L140" s="104"/>
      <c r="M140" s="104"/>
    </row>
    <row r="141" spans="3:13" ht="11.25">
      <c r="C141" s="104"/>
      <c r="D141" s="104"/>
      <c r="E141" s="104"/>
      <c r="F141" s="104"/>
      <c r="G141" s="104"/>
      <c r="H141" s="104"/>
      <c r="I141" s="104"/>
      <c r="J141" s="104"/>
      <c r="K141" s="104"/>
      <c r="L141" s="104"/>
      <c r="M141" s="104"/>
    </row>
    <row r="142" spans="3:13" ht="11.25">
      <c r="C142" s="104"/>
      <c r="D142" s="104"/>
      <c r="E142" s="104"/>
      <c r="F142" s="104"/>
      <c r="G142" s="104"/>
      <c r="H142" s="104"/>
      <c r="I142" s="104"/>
      <c r="J142" s="104"/>
      <c r="K142" s="104"/>
      <c r="L142" s="104"/>
      <c r="M142" s="104"/>
    </row>
    <row r="143" spans="3:13" ht="11.25">
      <c r="C143" s="104"/>
      <c r="D143" s="104"/>
      <c r="E143" s="104"/>
      <c r="F143" s="104"/>
      <c r="G143" s="104"/>
      <c r="H143" s="104"/>
      <c r="I143" s="104"/>
      <c r="J143" s="104"/>
      <c r="K143" s="104"/>
      <c r="L143" s="104"/>
      <c r="M143" s="104"/>
    </row>
    <row r="144" spans="3:13" ht="11.25">
      <c r="C144" s="104"/>
      <c r="D144" s="104"/>
      <c r="E144" s="104"/>
      <c r="F144" s="104"/>
      <c r="G144" s="104"/>
      <c r="H144" s="104"/>
      <c r="I144" s="104"/>
      <c r="J144" s="104"/>
      <c r="K144" s="104"/>
      <c r="L144" s="104"/>
      <c r="M144" s="104"/>
    </row>
    <row r="145" spans="3:13" ht="11.25">
      <c r="C145" s="104"/>
      <c r="D145" s="104"/>
      <c r="E145" s="104"/>
      <c r="F145" s="104"/>
      <c r="G145" s="104"/>
      <c r="H145" s="104"/>
      <c r="I145" s="104"/>
      <c r="J145" s="104"/>
      <c r="K145" s="104"/>
      <c r="L145" s="104"/>
      <c r="M145" s="104"/>
    </row>
    <row r="146" spans="3:13" ht="11.25">
      <c r="C146" s="104"/>
      <c r="D146" s="104"/>
      <c r="E146" s="104"/>
      <c r="F146" s="104"/>
      <c r="G146" s="104"/>
      <c r="H146" s="104"/>
      <c r="I146" s="104"/>
      <c r="J146" s="104"/>
      <c r="K146" s="104"/>
      <c r="L146" s="104"/>
      <c r="M146" s="104"/>
    </row>
    <row r="147" spans="3:13" ht="11.25">
      <c r="C147" s="104"/>
      <c r="D147" s="104"/>
      <c r="E147" s="104"/>
      <c r="F147" s="104"/>
      <c r="G147" s="104"/>
      <c r="H147" s="104"/>
      <c r="I147" s="104"/>
      <c r="J147" s="104"/>
      <c r="K147" s="104"/>
      <c r="L147" s="104"/>
      <c r="M147" s="104"/>
    </row>
    <row r="148" spans="3:13" ht="11.25">
      <c r="C148" s="104"/>
      <c r="D148" s="104"/>
      <c r="E148" s="104"/>
      <c r="F148" s="104"/>
      <c r="G148" s="104"/>
      <c r="H148" s="104"/>
      <c r="I148" s="104"/>
      <c r="J148" s="104"/>
      <c r="K148" s="104"/>
      <c r="L148" s="104"/>
      <c r="M148" s="104"/>
    </row>
    <row r="149" spans="3:13" ht="11.25">
      <c r="C149" s="104"/>
      <c r="D149" s="104"/>
      <c r="E149" s="104"/>
      <c r="F149" s="104"/>
      <c r="G149" s="104"/>
      <c r="H149" s="104"/>
      <c r="I149" s="104"/>
      <c r="J149" s="104"/>
      <c r="K149" s="104"/>
      <c r="L149" s="104"/>
      <c r="M149" s="104"/>
    </row>
    <row r="150" spans="3:13" ht="11.25">
      <c r="C150" s="104"/>
      <c r="D150" s="104"/>
      <c r="E150" s="104"/>
      <c r="F150" s="104"/>
      <c r="G150" s="104"/>
      <c r="H150" s="104"/>
      <c r="I150" s="104"/>
      <c r="J150" s="104"/>
      <c r="K150" s="104"/>
      <c r="L150" s="104"/>
      <c r="M150" s="104"/>
    </row>
    <row r="151" spans="3:13" ht="11.25">
      <c r="C151" s="104"/>
      <c r="D151" s="104"/>
      <c r="E151" s="104"/>
      <c r="F151" s="104"/>
      <c r="G151" s="104"/>
      <c r="H151" s="104"/>
      <c r="I151" s="104"/>
      <c r="J151" s="104"/>
      <c r="K151" s="104"/>
      <c r="L151" s="104"/>
      <c r="M151" s="104"/>
    </row>
    <row r="152" spans="3:13" ht="11.25">
      <c r="C152" s="104"/>
      <c r="D152" s="104"/>
      <c r="E152" s="104"/>
      <c r="F152" s="104"/>
      <c r="G152" s="104"/>
      <c r="H152" s="104"/>
      <c r="I152" s="104"/>
      <c r="J152" s="104"/>
      <c r="K152" s="104"/>
      <c r="L152" s="104"/>
      <c r="M152" s="104"/>
    </row>
    <row r="153" spans="3:13" ht="11.25">
      <c r="C153" s="104"/>
      <c r="D153" s="104"/>
      <c r="E153" s="104"/>
      <c r="F153" s="104"/>
      <c r="G153" s="104"/>
      <c r="H153" s="104"/>
      <c r="I153" s="104"/>
      <c r="J153" s="104"/>
      <c r="K153" s="104"/>
      <c r="L153" s="104"/>
      <c r="M153" s="104"/>
    </row>
    <row r="154" spans="3:13" ht="11.25">
      <c r="C154" s="104"/>
      <c r="D154" s="104"/>
      <c r="E154" s="104"/>
      <c r="F154" s="104"/>
      <c r="G154" s="104"/>
      <c r="H154" s="104"/>
      <c r="I154" s="104"/>
      <c r="J154" s="104"/>
      <c r="K154" s="104"/>
      <c r="L154" s="104"/>
      <c r="M154" s="104"/>
    </row>
    <row r="155" spans="3:13" ht="11.25">
      <c r="C155" s="104"/>
      <c r="D155" s="104"/>
      <c r="E155" s="104"/>
      <c r="F155" s="104"/>
      <c r="G155" s="104"/>
      <c r="H155" s="104"/>
      <c r="I155" s="104"/>
      <c r="J155" s="104"/>
      <c r="K155" s="104"/>
      <c r="L155" s="104"/>
      <c r="M155" s="104"/>
    </row>
    <row r="156" spans="3:13" ht="11.25">
      <c r="C156" s="104"/>
      <c r="D156" s="104"/>
      <c r="E156" s="104"/>
      <c r="F156" s="104"/>
      <c r="G156" s="104"/>
      <c r="H156" s="104"/>
      <c r="I156" s="104"/>
      <c r="J156" s="104"/>
      <c r="K156" s="104"/>
      <c r="L156" s="104"/>
      <c r="M156" s="104"/>
    </row>
    <row r="157" spans="3:13" ht="11.25">
      <c r="C157" s="104"/>
      <c r="D157" s="104"/>
      <c r="E157" s="104"/>
      <c r="F157" s="104"/>
      <c r="G157" s="104"/>
      <c r="H157" s="104"/>
      <c r="I157" s="104"/>
      <c r="J157" s="104"/>
      <c r="K157" s="104"/>
      <c r="L157" s="104"/>
      <c r="M157" s="104"/>
    </row>
    <row r="158" spans="3:13" ht="11.25">
      <c r="C158" s="104"/>
      <c r="D158" s="104"/>
      <c r="E158" s="104"/>
      <c r="F158" s="104"/>
      <c r="G158" s="104"/>
      <c r="H158" s="104"/>
      <c r="I158" s="104"/>
      <c r="J158" s="104"/>
      <c r="K158" s="104"/>
      <c r="L158" s="104"/>
      <c r="M158" s="104"/>
    </row>
    <row r="159" spans="3:13" ht="11.25">
      <c r="C159" s="104"/>
      <c r="D159" s="104"/>
      <c r="E159" s="104"/>
      <c r="F159" s="104"/>
      <c r="G159" s="104"/>
      <c r="H159" s="104"/>
      <c r="I159" s="104"/>
      <c r="J159" s="104"/>
      <c r="K159" s="104"/>
      <c r="L159" s="104"/>
      <c r="M159" s="104"/>
    </row>
    <row r="160" spans="3:13" ht="11.25">
      <c r="C160" s="104"/>
      <c r="D160" s="104"/>
      <c r="E160" s="104"/>
      <c r="F160" s="104"/>
      <c r="G160" s="104"/>
      <c r="H160" s="104"/>
      <c r="I160" s="104"/>
      <c r="J160" s="104"/>
      <c r="K160" s="104"/>
      <c r="L160" s="104"/>
      <c r="M160" s="104"/>
    </row>
    <row r="161" spans="3:13" ht="11.25">
      <c r="C161" s="104"/>
      <c r="D161" s="104"/>
      <c r="E161" s="104"/>
      <c r="F161" s="104"/>
      <c r="G161" s="104"/>
      <c r="H161" s="104"/>
      <c r="I161" s="104"/>
      <c r="J161" s="104"/>
      <c r="K161" s="104"/>
      <c r="L161" s="104"/>
      <c r="M161" s="104"/>
    </row>
    <row r="162" spans="3:13" ht="11.25">
      <c r="C162" s="104"/>
      <c r="D162" s="104"/>
      <c r="E162" s="104"/>
      <c r="F162" s="104"/>
      <c r="G162" s="104"/>
      <c r="H162" s="104"/>
      <c r="I162" s="104"/>
      <c r="J162" s="104"/>
      <c r="K162" s="104"/>
      <c r="L162" s="104"/>
      <c r="M162" s="104"/>
    </row>
    <row r="163" spans="3:13" ht="11.25">
      <c r="C163" s="104"/>
      <c r="D163" s="104"/>
      <c r="E163" s="104"/>
      <c r="F163" s="104"/>
      <c r="G163" s="104"/>
      <c r="H163" s="104"/>
      <c r="I163" s="104"/>
      <c r="J163" s="104"/>
      <c r="K163" s="104"/>
      <c r="L163" s="104"/>
      <c r="M163" s="104"/>
    </row>
    <row r="164" spans="3:13" ht="11.25">
      <c r="C164" s="104"/>
      <c r="D164" s="104"/>
      <c r="E164" s="104"/>
      <c r="F164" s="104"/>
      <c r="G164" s="104"/>
      <c r="H164" s="104"/>
      <c r="I164" s="104"/>
      <c r="J164" s="104"/>
      <c r="K164" s="104"/>
      <c r="L164" s="104"/>
      <c r="M164" s="104"/>
    </row>
    <row r="165" spans="3:13" ht="11.25">
      <c r="C165" s="104"/>
      <c r="D165" s="104"/>
      <c r="E165" s="104"/>
      <c r="F165" s="104"/>
      <c r="G165" s="104"/>
      <c r="H165" s="104"/>
      <c r="I165" s="104"/>
      <c r="J165" s="104"/>
      <c r="K165" s="104"/>
      <c r="L165" s="104"/>
      <c r="M165" s="104"/>
    </row>
    <row r="166" spans="3:13" ht="11.25">
      <c r="C166" s="104"/>
      <c r="D166" s="104"/>
      <c r="E166" s="104"/>
      <c r="F166" s="104"/>
      <c r="G166" s="104"/>
      <c r="H166" s="104"/>
      <c r="I166" s="104"/>
      <c r="J166" s="104"/>
      <c r="K166" s="104"/>
      <c r="L166" s="104"/>
      <c r="M166" s="104"/>
    </row>
    <row r="167" spans="3:13" ht="11.25">
      <c r="C167" s="104"/>
      <c r="D167" s="104"/>
      <c r="E167" s="104"/>
      <c r="F167" s="104"/>
      <c r="G167" s="104"/>
      <c r="H167" s="104"/>
      <c r="I167" s="104"/>
      <c r="J167" s="104"/>
      <c r="K167" s="104"/>
      <c r="L167" s="104"/>
      <c r="M167" s="104"/>
    </row>
    <row r="168" spans="3:13" ht="11.25">
      <c r="C168" s="104"/>
      <c r="D168" s="104"/>
      <c r="E168" s="104"/>
      <c r="F168" s="104"/>
      <c r="G168" s="104"/>
      <c r="H168" s="104"/>
      <c r="I168" s="104"/>
      <c r="J168" s="104"/>
      <c r="K168" s="104"/>
      <c r="L168" s="104"/>
      <c r="M168" s="104"/>
    </row>
    <row r="169" spans="3:13" ht="11.25">
      <c r="C169" s="104"/>
      <c r="D169" s="104"/>
      <c r="E169" s="104"/>
      <c r="F169" s="104"/>
      <c r="G169" s="104"/>
      <c r="H169" s="104"/>
      <c r="I169" s="104"/>
      <c r="J169" s="104"/>
      <c r="K169" s="104"/>
      <c r="L169" s="104"/>
      <c r="M169" s="104"/>
    </row>
    <row r="170" spans="3:13" ht="11.25">
      <c r="C170" s="104"/>
      <c r="D170" s="104"/>
      <c r="E170" s="104"/>
      <c r="F170" s="104"/>
      <c r="G170" s="104"/>
      <c r="H170" s="104"/>
      <c r="I170" s="104"/>
      <c r="J170" s="104"/>
      <c r="K170" s="104"/>
      <c r="L170" s="104"/>
      <c r="M170" s="104"/>
    </row>
    <row r="171" spans="3:13" ht="11.25">
      <c r="C171" s="104"/>
      <c r="D171" s="104"/>
      <c r="E171" s="104"/>
      <c r="F171" s="104"/>
      <c r="G171" s="104"/>
      <c r="H171" s="104"/>
      <c r="I171" s="104"/>
      <c r="J171" s="104"/>
      <c r="K171" s="104"/>
      <c r="L171" s="104"/>
      <c r="M171" s="104"/>
    </row>
    <row r="172" spans="3:13" ht="11.25">
      <c r="C172" s="104"/>
      <c r="D172" s="104"/>
      <c r="E172" s="104"/>
      <c r="F172" s="104"/>
      <c r="G172" s="104"/>
      <c r="H172" s="104"/>
      <c r="I172" s="104"/>
      <c r="J172" s="104"/>
      <c r="K172" s="104"/>
      <c r="L172" s="104"/>
      <c r="M172" s="104"/>
    </row>
    <row r="173" spans="3:13" ht="11.25">
      <c r="C173" s="104"/>
      <c r="D173" s="104"/>
      <c r="E173" s="104"/>
      <c r="F173" s="104"/>
      <c r="G173" s="104"/>
      <c r="H173" s="104"/>
      <c r="I173" s="104"/>
      <c r="J173" s="104"/>
      <c r="K173" s="104"/>
      <c r="L173" s="104"/>
      <c r="M173" s="104"/>
    </row>
    <row r="174" spans="3:13" ht="11.25">
      <c r="C174" s="104"/>
      <c r="D174" s="104"/>
      <c r="E174" s="104"/>
      <c r="F174" s="104"/>
      <c r="G174" s="104"/>
      <c r="H174" s="104"/>
      <c r="I174" s="104"/>
      <c r="J174" s="104"/>
      <c r="K174" s="104"/>
      <c r="L174" s="104"/>
      <c r="M174" s="104"/>
    </row>
    <row r="175" spans="3:13" ht="11.25">
      <c r="C175" s="104"/>
      <c r="D175" s="104"/>
      <c r="E175" s="104"/>
      <c r="F175" s="104"/>
      <c r="G175" s="104"/>
      <c r="H175" s="104"/>
      <c r="I175" s="104"/>
      <c r="J175" s="104"/>
      <c r="K175" s="104"/>
      <c r="L175" s="104"/>
      <c r="M175" s="104"/>
    </row>
    <row r="176" spans="3:13" ht="11.25">
      <c r="C176" s="104"/>
      <c r="D176" s="104"/>
      <c r="E176" s="104"/>
      <c r="F176" s="104"/>
      <c r="G176" s="104"/>
      <c r="H176" s="104"/>
      <c r="I176" s="104"/>
      <c r="J176" s="104"/>
      <c r="K176" s="104"/>
      <c r="L176" s="104"/>
      <c r="M176" s="104"/>
    </row>
    <row r="177" spans="3:13" ht="11.25">
      <c r="C177" s="104"/>
      <c r="D177" s="104"/>
      <c r="E177" s="104"/>
      <c r="F177" s="104"/>
      <c r="G177" s="104"/>
      <c r="H177" s="104"/>
      <c r="I177" s="104"/>
      <c r="J177" s="104"/>
      <c r="K177" s="104"/>
      <c r="L177" s="104"/>
      <c r="M177" s="104"/>
    </row>
    <row r="178" spans="3:13" ht="11.25">
      <c r="C178" s="104"/>
      <c r="D178" s="104"/>
      <c r="E178" s="104"/>
      <c r="F178" s="104"/>
      <c r="G178" s="104"/>
      <c r="H178" s="104"/>
      <c r="I178" s="104"/>
      <c r="J178" s="104"/>
      <c r="K178" s="104"/>
      <c r="L178" s="104"/>
      <c r="M178" s="104"/>
    </row>
    <row r="179" spans="3:13" ht="11.25">
      <c r="C179" s="104"/>
      <c r="D179" s="104"/>
      <c r="E179" s="104"/>
      <c r="F179" s="104"/>
      <c r="G179" s="104"/>
      <c r="H179" s="104"/>
      <c r="I179" s="104"/>
      <c r="J179" s="104"/>
      <c r="K179" s="104"/>
      <c r="L179" s="104"/>
      <c r="M179" s="104"/>
    </row>
    <row r="180" spans="3:13" ht="11.25">
      <c r="C180" s="104"/>
      <c r="D180" s="104"/>
      <c r="E180" s="104"/>
      <c r="F180" s="104"/>
      <c r="G180" s="104"/>
      <c r="H180" s="104"/>
      <c r="I180" s="104"/>
      <c r="J180" s="104"/>
      <c r="K180" s="104"/>
      <c r="L180" s="104"/>
      <c r="M180" s="104"/>
    </row>
    <row r="181" spans="3:13" ht="11.25">
      <c r="C181" s="104"/>
      <c r="D181" s="104"/>
      <c r="E181" s="104"/>
      <c r="F181" s="104"/>
      <c r="G181" s="104"/>
      <c r="H181" s="104"/>
      <c r="I181" s="104"/>
      <c r="J181" s="104"/>
      <c r="K181" s="104"/>
      <c r="L181" s="104"/>
      <c r="M181" s="104"/>
    </row>
    <row r="182" spans="3:13" ht="11.25">
      <c r="C182" s="104"/>
      <c r="D182" s="104"/>
      <c r="E182" s="104"/>
      <c r="F182" s="104"/>
      <c r="G182" s="104"/>
      <c r="H182" s="104"/>
      <c r="I182" s="104"/>
      <c r="J182" s="104"/>
      <c r="K182" s="104"/>
      <c r="L182" s="104"/>
      <c r="M182" s="104"/>
    </row>
    <row r="183" spans="3:13" ht="11.25">
      <c r="C183" s="104"/>
      <c r="D183" s="104"/>
      <c r="E183" s="104"/>
      <c r="F183" s="104"/>
      <c r="G183" s="104"/>
      <c r="H183" s="104"/>
      <c r="I183" s="104"/>
      <c r="J183" s="104"/>
      <c r="K183" s="104"/>
      <c r="L183" s="104"/>
      <c r="M183" s="104"/>
    </row>
    <row r="184" spans="3:13" ht="11.25">
      <c r="C184" s="104"/>
      <c r="D184" s="104"/>
      <c r="E184" s="104"/>
      <c r="F184" s="104"/>
      <c r="G184" s="104"/>
      <c r="H184" s="104"/>
      <c r="I184" s="104"/>
      <c r="J184" s="104"/>
      <c r="K184" s="104"/>
      <c r="L184" s="104"/>
      <c r="M184" s="104"/>
    </row>
    <row r="185" spans="3:13" ht="11.25">
      <c r="C185" s="104"/>
      <c r="D185" s="104"/>
      <c r="E185" s="104"/>
      <c r="F185" s="104"/>
      <c r="G185" s="104"/>
      <c r="H185" s="104"/>
      <c r="I185" s="104"/>
      <c r="J185" s="104"/>
      <c r="K185" s="104"/>
      <c r="L185" s="104"/>
      <c r="M185" s="104"/>
    </row>
    <row r="186" spans="3:13" ht="11.25">
      <c r="C186" s="104"/>
      <c r="D186" s="104"/>
      <c r="E186" s="104"/>
      <c r="F186" s="104"/>
      <c r="G186" s="104"/>
      <c r="H186" s="104"/>
      <c r="I186" s="104"/>
      <c r="J186" s="104"/>
      <c r="K186" s="104"/>
      <c r="L186" s="104"/>
      <c r="M186" s="104"/>
    </row>
    <row r="187" spans="3:13" ht="11.25">
      <c r="C187" s="104"/>
      <c r="D187" s="104"/>
      <c r="E187" s="104"/>
      <c r="F187" s="104"/>
      <c r="G187" s="104"/>
      <c r="H187" s="104"/>
      <c r="I187" s="104"/>
      <c r="J187" s="104"/>
      <c r="K187" s="104"/>
      <c r="L187" s="104"/>
      <c r="M187" s="104"/>
    </row>
    <row r="188" spans="3:13" ht="11.25">
      <c r="C188" s="104"/>
      <c r="D188" s="104"/>
      <c r="E188" s="104"/>
      <c r="F188" s="104"/>
      <c r="G188" s="104"/>
      <c r="H188" s="104"/>
      <c r="I188" s="104"/>
      <c r="J188" s="104"/>
      <c r="K188" s="104"/>
      <c r="L188" s="104"/>
      <c r="M188" s="104"/>
    </row>
    <row r="189" spans="3:13" ht="11.25">
      <c r="C189" s="104"/>
      <c r="D189" s="104"/>
      <c r="E189" s="104"/>
      <c r="F189" s="104"/>
      <c r="G189" s="104"/>
      <c r="H189" s="104"/>
      <c r="I189" s="104"/>
      <c r="J189" s="104"/>
      <c r="K189" s="104"/>
      <c r="L189" s="104"/>
      <c r="M189" s="104"/>
    </row>
    <row r="190" spans="3:13" ht="11.25">
      <c r="C190" s="104"/>
      <c r="D190" s="104"/>
      <c r="E190" s="104"/>
      <c r="F190" s="104"/>
      <c r="G190" s="104"/>
      <c r="H190" s="104"/>
      <c r="I190" s="104"/>
      <c r="J190" s="104"/>
      <c r="K190" s="104"/>
      <c r="L190" s="104"/>
      <c r="M190" s="104"/>
    </row>
    <row r="191" spans="3:13" ht="11.25">
      <c r="C191" s="104"/>
      <c r="D191" s="104"/>
      <c r="E191" s="104"/>
      <c r="F191" s="104"/>
      <c r="G191" s="104"/>
      <c r="H191" s="104"/>
      <c r="I191" s="104"/>
      <c r="J191" s="104"/>
      <c r="K191" s="104"/>
      <c r="L191" s="104"/>
      <c r="M191" s="104"/>
    </row>
    <row r="192" spans="3:13" ht="11.25">
      <c r="C192" s="104"/>
      <c r="D192" s="104"/>
      <c r="E192" s="104"/>
      <c r="F192" s="104"/>
      <c r="G192" s="104"/>
      <c r="H192" s="104"/>
      <c r="I192" s="104"/>
      <c r="J192" s="104"/>
      <c r="K192" s="104"/>
      <c r="L192" s="104"/>
      <c r="M192" s="104"/>
    </row>
    <row r="193" spans="3:13" ht="11.25">
      <c r="C193" s="104"/>
      <c r="D193" s="104"/>
      <c r="E193" s="104"/>
      <c r="F193" s="104"/>
      <c r="G193" s="104"/>
      <c r="H193" s="104"/>
      <c r="I193" s="104"/>
      <c r="J193" s="104"/>
      <c r="K193" s="104"/>
      <c r="L193" s="104"/>
      <c r="M193" s="104"/>
    </row>
    <row r="194" spans="3:13" ht="11.25">
      <c r="C194" s="104"/>
      <c r="D194" s="104"/>
      <c r="E194" s="104"/>
      <c r="F194" s="104"/>
      <c r="G194" s="104"/>
      <c r="H194" s="104"/>
      <c r="I194" s="104"/>
      <c r="J194" s="104"/>
      <c r="K194" s="104"/>
      <c r="L194" s="104"/>
      <c r="M194" s="104"/>
    </row>
    <row r="195" spans="3:13" ht="11.25">
      <c r="C195" s="104"/>
      <c r="D195" s="104"/>
      <c r="E195" s="104"/>
      <c r="F195" s="104"/>
      <c r="G195" s="104"/>
      <c r="H195" s="104"/>
      <c r="I195" s="104"/>
      <c r="J195" s="104"/>
      <c r="K195" s="104"/>
      <c r="L195" s="104"/>
      <c r="M195" s="104"/>
    </row>
    <row r="196" spans="3:13" ht="11.25">
      <c r="C196" s="104"/>
      <c r="D196" s="104"/>
      <c r="E196" s="104"/>
      <c r="F196" s="104"/>
      <c r="G196" s="104"/>
      <c r="H196" s="104"/>
      <c r="I196" s="104"/>
      <c r="J196" s="104"/>
      <c r="K196" s="104"/>
      <c r="L196" s="104"/>
      <c r="M196" s="104"/>
    </row>
    <row r="197" spans="3:13" ht="11.25">
      <c r="C197" s="104"/>
      <c r="D197" s="104"/>
      <c r="E197" s="104"/>
      <c r="F197" s="104"/>
      <c r="G197" s="104"/>
      <c r="H197" s="104"/>
      <c r="I197" s="104"/>
      <c r="J197" s="104"/>
      <c r="K197" s="104"/>
      <c r="L197" s="104"/>
      <c r="M197" s="104"/>
    </row>
    <row r="198" spans="3:13" ht="11.25">
      <c r="C198" s="104"/>
      <c r="D198" s="104"/>
      <c r="E198" s="104"/>
      <c r="F198" s="104"/>
      <c r="G198" s="104"/>
      <c r="H198" s="104"/>
      <c r="I198" s="104"/>
      <c r="J198" s="104"/>
      <c r="K198" s="104"/>
      <c r="L198" s="104"/>
      <c r="M198" s="104"/>
    </row>
    <row r="199" spans="3:13" ht="11.25">
      <c r="C199" s="104"/>
      <c r="D199" s="104"/>
      <c r="E199" s="104"/>
      <c r="F199" s="104"/>
      <c r="G199" s="104"/>
      <c r="H199" s="104"/>
      <c r="I199" s="104"/>
      <c r="J199" s="104"/>
      <c r="K199" s="104"/>
      <c r="L199" s="104"/>
      <c r="M199" s="104"/>
    </row>
    <row r="200" spans="3:13" ht="11.25">
      <c r="C200" s="104"/>
      <c r="D200" s="104"/>
      <c r="E200" s="104"/>
      <c r="F200" s="104"/>
      <c r="G200" s="104"/>
      <c r="H200" s="104"/>
      <c r="I200" s="104"/>
      <c r="J200" s="104"/>
      <c r="K200" s="104"/>
      <c r="L200" s="104"/>
      <c r="M200" s="104"/>
    </row>
    <row r="201" spans="3:13" ht="11.25">
      <c r="C201" s="104"/>
      <c r="D201" s="104"/>
      <c r="E201" s="104"/>
      <c r="F201" s="104"/>
      <c r="G201" s="104"/>
      <c r="H201" s="104"/>
      <c r="I201" s="104"/>
      <c r="J201" s="104"/>
      <c r="K201" s="104"/>
      <c r="L201" s="104"/>
      <c r="M201" s="104"/>
    </row>
    <row r="202" spans="3:13" ht="11.25">
      <c r="C202" s="104"/>
      <c r="D202" s="104"/>
      <c r="E202" s="104"/>
      <c r="F202" s="104"/>
      <c r="G202" s="104"/>
      <c r="H202" s="104"/>
      <c r="I202" s="104"/>
      <c r="J202" s="104"/>
      <c r="K202" s="104"/>
      <c r="L202" s="104"/>
      <c r="M202" s="104"/>
    </row>
    <row r="203" spans="3:13" ht="11.25">
      <c r="C203" s="104"/>
      <c r="D203" s="104"/>
      <c r="E203" s="104"/>
      <c r="F203" s="104"/>
      <c r="G203" s="104"/>
      <c r="H203" s="104"/>
      <c r="I203" s="104"/>
      <c r="J203" s="104"/>
      <c r="K203" s="104"/>
      <c r="L203" s="104"/>
      <c r="M203" s="104"/>
    </row>
    <row r="204" spans="3:13" ht="11.25">
      <c r="C204" s="104"/>
      <c r="D204" s="104"/>
      <c r="E204" s="104"/>
      <c r="F204" s="104"/>
      <c r="G204" s="104"/>
      <c r="H204" s="104"/>
      <c r="I204" s="104"/>
      <c r="J204" s="104"/>
      <c r="K204" s="104"/>
      <c r="L204" s="104"/>
      <c r="M204" s="104"/>
    </row>
    <row r="205" spans="3:13" ht="11.25">
      <c r="C205" s="104"/>
      <c r="D205" s="104"/>
      <c r="E205" s="104"/>
      <c r="F205" s="104"/>
      <c r="G205" s="104"/>
      <c r="H205" s="104"/>
      <c r="I205" s="104"/>
      <c r="J205" s="104"/>
      <c r="K205" s="104"/>
      <c r="L205" s="104"/>
      <c r="M205" s="104"/>
    </row>
    <row r="206" spans="3:13" ht="11.25">
      <c r="C206" s="104"/>
      <c r="D206" s="104"/>
      <c r="E206" s="104"/>
      <c r="F206" s="104"/>
      <c r="G206" s="104"/>
      <c r="H206" s="104"/>
      <c r="I206" s="104"/>
      <c r="J206" s="104"/>
      <c r="K206" s="104"/>
      <c r="L206" s="104"/>
      <c r="M206" s="104"/>
    </row>
    <row r="207" spans="3:13" ht="11.25">
      <c r="C207" s="104"/>
      <c r="D207" s="104"/>
      <c r="E207" s="104"/>
      <c r="F207" s="104"/>
      <c r="G207" s="104"/>
      <c r="H207" s="104"/>
      <c r="I207" s="104"/>
      <c r="J207" s="104"/>
      <c r="K207" s="104"/>
      <c r="L207" s="104"/>
      <c r="M207" s="104"/>
    </row>
    <row r="208" spans="3:13" ht="11.25">
      <c r="C208" s="104"/>
      <c r="D208" s="104"/>
      <c r="E208" s="104"/>
      <c r="F208" s="104"/>
      <c r="G208" s="104"/>
      <c r="H208" s="104"/>
      <c r="I208" s="104"/>
      <c r="J208" s="104"/>
      <c r="K208" s="104"/>
      <c r="L208" s="104"/>
      <c r="M208" s="104"/>
    </row>
    <row r="209" spans="3:13" ht="11.25">
      <c r="C209" s="104"/>
      <c r="D209" s="104"/>
      <c r="E209" s="104"/>
      <c r="F209" s="104"/>
      <c r="G209" s="104"/>
      <c r="H209" s="104"/>
      <c r="I209" s="104"/>
      <c r="J209" s="104"/>
      <c r="K209" s="104"/>
      <c r="L209" s="104"/>
      <c r="M209" s="104"/>
    </row>
    <row r="210" spans="3:13" ht="11.25">
      <c r="C210" s="104"/>
      <c r="D210" s="104"/>
      <c r="E210" s="104"/>
      <c r="F210" s="104"/>
      <c r="G210" s="104"/>
      <c r="H210" s="104"/>
      <c r="I210" s="104"/>
      <c r="J210" s="104"/>
      <c r="K210" s="104"/>
      <c r="L210" s="104"/>
      <c r="M210" s="104"/>
    </row>
    <row r="211" spans="3:13" ht="11.25">
      <c r="C211" s="104"/>
      <c r="D211" s="104"/>
      <c r="E211" s="104"/>
      <c r="F211" s="104"/>
      <c r="G211" s="104"/>
      <c r="H211" s="104"/>
      <c r="I211" s="104"/>
      <c r="J211" s="104"/>
      <c r="K211" s="104"/>
      <c r="L211" s="104"/>
      <c r="M211" s="104"/>
    </row>
    <row r="212" spans="3:13" ht="11.25">
      <c r="C212" s="104"/>
      <c r="D212" s="104"/>
      <c r="E212" s="104"/>
      <c r="F212" s="104"/>
      <c r="G212" s="104"/>
      <c r="H212" s="104"/>
      <c r="I212" s="104"/>
      <c r="J212" s="104"/>
      <c r="K212" s="104"/>
      <c r="L212" s="104"/>
      <c r="M212" s="104"/>
    </row>
    <row r="213" spans="3:13" ht="11.25">
      <c r="C213" s="104"/>
      <c r="D213" s="104"/>
      <c r="E213" s="104"/>
      <c r="F213" s="104"/>
      <c r="G213" s="104"/>
      <c r="H213" s="104"/>
      <c r="I213" s="104"/>
      <c r="J213" s="104"/>
      <c r="K213" s="104"/>
      <c r="L213" s="104"/>
      <c r="M213" s="104"/>
    </row>
    <row r="214" spans="3:13" ht="11.25">
      <c r="C214" s="104"/>
      <c r="D214" s="104"/>
      <c r="E214" s="104"/>
      <c r="F214" s="104"/>
      <c r="G214" s="104"/>
      <c r="H214" s="104"/>
      <c r="I214" s="104"/>
      <c r="J214" s="104"/>
      <c r="K214" s="104"/>
      <c r="L214" s="104"/>
      <c r="M214" s="104"/>
    </row>
    <row r="215" spans="3:13" ht="11.25">
      <c r="C215" s="104"/>
      <c r="D215" s="104"/>
      <c r="E215" s="104"/>
      <c r="F215" s="104"/>
      <c r="G215" s="104"/>
      <c r="H215" s="104"/>
      <c r="I215" s="104"/>
      <c r="J215" s="104"/>
      <c r="K215" s="104"/>
      <c r="L215" s="104"/>
      <c r="M215" s="104"/>
    </row>
    <row r="216" spans="3:13" ht="11.25">
      <c r="C216" s="104"/>
      <c r="D216" s="104"/>
      <c r="E216" s="104"/>
      <c r="F216" s="104"/>
      <c r="G216" s="104"/>
      <c r="H216" s="104"/>
      <c r="I216" s="104"/>
      <c r="J216" s="104"/>
      <c r="K216" s="104"/>
      <c r="L216" s="104"/>
      <c r="M216" s="104"/>
    </row>
    <row r="217" spans="3:13" ht="11.25">
      <c r="C217" s="104"/>
      <c r="D217" s="104"/>
      <c r="E217" s="104"/>
      <c r="F217" s="104"/>
      <c r="G217" s="104"/>
      <c r="H217" s="104"/>
      <c r="I217" s="104"/>
      <c r="J217" s="104"/>
      <c r="K217" s="104"/>
      <c r="L217" s="104"/>
      <c r="M217" s="104"/>
    </row>
    <row r="218" spans="3:13" ht="11.25">
      <c r="C218" s="104"/>
      <c r="D218" s="104"/>
      <c r="E218" s="104"/>
      <c r="F218" s="104"/>
      <c r="G218" s="104"/>
      <c r="H218" s="104"/>
      <c r="I218" s="104"/>
      <c r="J218" s="104"/>
      <c r="K218" s="104"/>
      <c r="L218" s="104"/>
      <c r="M218" s="104"/>
    </row>
    <row r="219" spans="3:13" ht="11.25">
      <c r="C219" s="104"/>
      <c r="D219" s="104"/>
      <c r="E219" s="104"/>
      <c r="F219" s="104"/>
      <c r="G219" s="104"/>
      <c r="H219" s="104"/>
      <c r="I219" s="104"/>
      <c r="J219" s="104"/>
      <c r="K219" s="104"/>
      <c r="L219" s="104"/>
      <c r="M219" s="104"/>
    </row>
    <row r="220" spans="3:13" ht="11.25">
      <c r="C220" s="104"/>
      <c r="D220" s="104"/>
      <c r="E220" s="104"/>
      <c r="F220" s="104"/>
      <c r="G220" s="104"/>
      <c r="H220" s="104"/>
      <c r="I220" s="104"/>
      <c r="J220" s="104"/>
      <c r="K220" s="104"/>
      <c r="L220" s="104"/>
      <c r="M220" s="104"/>
    </row>
    <row r="221" spans="3:13" ht="11.25">
      <c r="C221" s="104"/>
      <c r="D221" s="104"/>
      <c r="E221" s="104"/>
      <c r="F221" s="104"/>
      <c r="G221" s="104"/>
      <c r="H221" s="104"/>
      <c r="I221" s="104"/>
      <c r="J221" s="104"/>
      <c r="K221" s="104"/>
      <c r="L221" s="104"/>
      <c r="M221" s="104"/>
    </row>
    <row r="222" spans="3:13" ht="11.25">
      <c r="C222" s="104"/>
      <c r="D222" s="104"/>
      <c r="E222" s="104"/>
      <c r="F222" s="104"/>
      <c r="G222" s="104"/>
      <c r="H222" s="104"/>
      <c r="I222" s="104"/>
      <c r="J222" s="104"/>
      <c r="K222" s="104"/>
      <c r="L222" s="104"/>
      <c r="M222" s="104"/>
    </row>
    <row r="223" spans="3:13" ht="11.25">
      <c r="C223" s="104"/>
      <c r="D223" s="104"/>
      <c r="E223" s="104"/>
      <c r="F223" s="104"/>
      <c r="G223" s="104"/>
      <c r="H223" s="104"/>
      <c r="I223" s="104"/>
      <c r="J223" s="104"/>
      <c r="K223" s="104"/>
      <c r="L223" s="104"/>
      <c r="M223" s="104"/>
    </row>
    <row r="224" spans="3:13" ht="11.25">
      <c r="C224" s="104"/>
      <c r="D224" s="104"/>
      <c r="E224" s="104"/>
      <c r="F224" s="104"/>
      <c r="G224" s="104"/>
      <c r="H224" s="104"/>
      <c r="I224" s="104"/>
      <c r="J224" s="104"/>
      <c r="K224" s="104"/>
      <c r="L224" s="104"/>
      <c r="M224" s="104"/>
    </row>
    <row r="225" spans="3:13" ht="11.25">
      <c r="C225" s="104"/>
      <c r="D225" s="104"/>
      <c r="E225" s="104"/>
      <c r="F225" s="104"/>
      <c r="G225" s="104"/>
      <c r="H225" s="104"/>
      <c r="I225" s="104"/>
      <c r="J225" s="104"/>
      <c r="K225" s="104"/>
      <c r="L225" s="104"/>
      <c r="M225" s="104"/>
    </row>
    <row r="226" spans="3:13" ht="11.25">
      <c r="C226" s="104"/>
      <c r="D226" s="104"/>
      <c r="E226" s="104"/>
      <c r="F226" s="104"/>
      <c r="G226" s="104"/>
      <c r="H226" s="104"/>
      <c r="I226" s="104"/>
      <c r="J226" s="104"/>
      <c r="K226" s="104"/>
      <c r="L226" s="104"/>
      <c r="M226" s="104"/>
    </row>
    <row r="227" spans="3:13" ht="11.25">
      <c r="C227" s="104"/>
      <c r="D227" s="104"/>
      <c r="E227" s="104"/>
      <c r="F227" s="104"/>
      <c r="G227" s="104"/>
      <c r="H227" s="104"/>
      <c r="I227" s="104"/>
      <c r="J227" s="104"/>
      <c r="K227" s="104"/>
      <c r="L227" s="104"/>
      <c r="M227" s="104"/>
    </row>
    <row r="228" spans="3:13" ht="11.25">
      <c r="C228" s="104"/>
      <c r="D228" s="104"/>
      <c r="E228" s="104"/>
      <c r="F228" s="104"/>
      <c r="G228" s="104"/>
      <c r="H228" s="104"/>
      <c r="I228" s="104"/>
      <c r="J228" s="104"/>
      <c r="K228" s="104"/>
      <c r="L228" s="104"/>
      <c r="M228" s="104"/>
    </row>
    <row r="229" spans="3:13" ht="11.25">
      <c r="C229" s="104"/>
      <c r="D229" s="104"/>
      <c r="E229" s="104"/>
      <c r="F229" s="104"/>
      <c r="G229" s="104"/>
      <c r="H229" s="104"/>
      <c r="I229" s="104"/>
      <c r="J229" s="104"/>
      <c r="K229" s="104"/>
      <c r="L229" s="104"/>
      <c r="M229" s="104"/>
    </row>
    <row r="230" spans="3:13" ht="11.25">
      <c r="C230" s="104"/>
      <c r="D230" s="104"/>
      <c r="E230" s="104"/>
      <c r="F230" s="104"/>
      <c r="G230" s="104"/>
      <c r="H230" s="104"/>
      <c r="I230" s="104"/>
      <c r="J230" s="104"/>
      <c r="K230" s="104"/>
      <c r="L230" s="104"/>
      <c r="M230" s="104"/>
    </row>
    <row r="231" spans="3:13" ht="11.25">
      <c r="C231" s="104"/>
      <c r="D231" s="104"/>
      <c r="E231" s="104"/>
      <c r="F231" s="104"/>
      <c r="G231" s="104"/>
      <c r="H231" s="104"/>
      <c r="I231" s="104"/>
      <c r="J231" s="104"/>
      <c r="K231" s="104"/>
      <c r="L231" s="104"/>
      <c r="M231" s="104"/>
    </row>
    <row r="232" spans="3:13" ht="11.25">
      <c r="C232" s="104"/>
      <c r="D232" s="104"/>
      <c r="E232" s="104"/>
      <c r="F232" s="104"/>
      <c r="G232" s="104"/>
      <c r="H232" s="104"/>
      <c r="I232" s="104"/>
      <c r="J232" s="104"/>
      <c r="K232" s="104"/>
      <c r="L232" s="104"/>
      <c r="M232" s="104"/>
    </row>
    <row r="233" spans="3:13" ht="11.25">
      <c r="C233" s="104"/>
      <c r="D233" s="104"/>
      <c r="E233" s="104"/>
      <c r="F233" s="104"/>
      <c r="G233" s="104"/>
      <c r="H233" s="104"/>
      <c r="I233" s="104"/>
      <c r="J233" s="104"/>
      <c r="K233" s="104"/>
      <c r="L233" s="104"/>
      <c r="M233" s="104"/>
    </row>
    <row r="234" spans="3:13" ht="11.25">
      <c r="C234" s="104"/>
      <c r="D234" s="104"/>
      <c r="E234" s="104"/>
      <c r="F234" s="104"/>
      <c r="G234" s="104"/>
      <c r="H234" s="104"/>
      <c r="I234" s="104"/>
      <c r="J234" s="104"/>
      <c r="K234" s="104"/>
      <c r="L234" s="104"/>
      <c r="M234" s="104"/>
    </row>
    <row r="235" spans="3:13" ht="11.25">
      <c r="C235" s="104"/>
      <c r="D235" s="104"/>
      <c r="E235" s="104"/>
      <c r="F235" s="104"/>
      <c r="G235" s="104"/>
      <c r="H235" s="104"/>
      <c r="I235" s="104"/>
      <c r="J235" s="104"/>
      <c r="K235" s="104"/>
      <c r="L235" s="104"/>
      <c r="M235" s="104"/>
    </row>
    <row r="236" spans="3:13" ht="11.25">
      <c r="C236" s="104"/>
      <c r="D236" s="104"/>
      <c r="E236" s="104"/>
      <c r="F236" s="104"/>
      <c r="G236" s="104"/>
      <c r="H236" s="104"/>
      <c r="I236" s="104"/>
      <c r="J236" s="104"/>
      <c r="K236" s="104"/>
      <c r="L236" s="104"/>
      <c r="M236" s="104"/>
    </row>
    <row r="237" spans="3:13" ht="11.25">
      <c r="C237" s="104"/>
      <c r="D237" s="104"/>
      <c r="E237" s="104"/>
      <c r="F237" s="104"/>
      <c r="G237" s="104"/>
      <c r="H237" s="104"/>
      <c r="I237" s="104"/>
      <c r="J237" s="104"/>
      <c r="K237" s="104"/>
      <c r="L237" s="104"/>
      <c r="M237" s="104"/>
    </row>
    <row r="238" spans="3:13" ht="11.25">
      <c r="C238" s="104"/>
      <c r="D238" s="104"/>
      <c r="E238" s="104"/>
      <c r="F238" s="104"/>
      <c r="G238" s="104"/>
      <c r="H238" s="104"/>
      <c r="I238" s="104"/>
      <c r="J238" s="104"/>
      <c r="K238" s="104"/>
      <c r="L238" s="104"/>
      <c r="M238" s="104"/>
    </row>
    <row r="239" spans="3:13" ht="11.25">
      <c r="C239" s="104"/>
      <c r="D239" s="104"/>
      <c r="E239" s="104"/>
      <c r="F239" s="104"/>
      <c r="G239" s="104"/>
      <c r="H239" s="104"/>
      <c r="I239" s="104"/>
      <c r="J239" s="104"/>
      <c r="K239" s="104"/>
      <c r="L239" s="104"/>
      <c r="M239" s="104"/>
    </row>
    <row r="240" spans="3:13" ht="11.25">
      <c r="C240" s="104"/>
      <c r="D240" s="104"/>
      <c r="E240" s="104"/>
      <c r="F240" s="104"/>
      <c r="G240" s="104"/>
      <c r="H240" s="104"/>
      <c r="I240" s="104"/>
      <c r="J240" s="104"/>
      <c r="K240" s="104"/>
      <c r="L240" s="104"/>
      <c r="M240" s="104"/>
    </row>
    <row r="241" spans="3:13" ht="11.25">
      <c r="C241" s="104"/>
      <c r="D241" s="104"/>
      <c r="E241" s="104"/>
      <c r="F241" s="104"/>
      <c r="G241" s="104"/>
      <c r="H241" s="104"/>
      <c r="I241" s="104"/>
      <c r="J241" s="104"/>
      <c r="K241" s="104"/>
      <c r="L241" s="104"/>
      <c r="M241" s="104"/>
    </row>
    <row r="242" spans="3:13" ht="11.25">
      <c r="C242" s="104"/>
      <c r="D242" s="104"/>
      <c r="E242" s="104"/>
      <c r="F242" s="104"/>
      <c r="G242" s="104"/>
      <c r="H242" s="104"/>
      <c r="I242" s="104"/>
      <c r="J242" s="104"/>
      <c r="K242" s="104"/>
      <c r="L242" s="104"/>
      <c r="M242" s="104"/>
    </row>
    <row r="243" spans="3:13" ht="11.25">
      <c r="C243" s="104"/>
      <c r="D243" s="104"/>
      <c r="E243" s="104"/>
      <c r="F243" s="104"/>
      <c r="G243" s="104"/>
      <c r="H243" s="104"/>
      <c r="I243" s="104"/>
      <c r="J243" s="104"/>
      <c r="K243" s="104"/>
      <c r="L243" s="104"/>
      <c r="M243" s="104"/>
    </row>
    <row r="244" spans="3:13" ht="11.25">
      <c r="C244" s="104"/>
      <c r="D244" s="104"/>
      <c r="E244" s="104"/>
      <c r="F244" s="104"/>
      <c r="G244" s="104"/>
      <c r="H244" s="104"/>
      <c r="I244" s="104"/>
      <c r="J244" s="104"/>
      <c r="K244" s="104"/>
      <c r="L244" s="104"/>
      <c r="M244" s="104"/>
    </row>
    <row r="245" spans="3:13" ht="11.25">
      <c r="C245" s="104"/>
      <c r="D245" s="104"/>
      <c r="E245" s="104"/>
      <c r="F245" s="104"/>
      <c r="G245" s="104"/>
      <c r="H245" s="104"/>
      <c r="I245" s="104"/>
      <c r="J245" s="104"/>
      <c r="K245" s="104"/>
      <c r="L245" s="104"/>
      <c r="M245" s="104"/>
    </row>
    <row r="246" spans="3:13" ht="11.25">
      <c r="C246" s="104"/>
      <c r="D246" s="104"/>
      <c r="E246" s="104"/>
      <c r="F246" s="104"/>
      <c r="G246" s="104"/>
      <c r="H246" s="104"/>
      <c r="I246" s="104"/>
      <c r="J246" s="104"/>
      <c r="K246" s="104"/>
      <c r="L246" s="104"/>
      <c r="M246" s="104"/>
    </row>
    <row r="247" spans="3:13" ht="11.25">
      <c r="C247" s="104"/>
      <c r="D247" s="104"/>
      <c r="E247" s="104"/>
      <c r="F247" s="104"/>
      <c r="G247" s="104"/>
      <c r="H247" s="104"/>
      <c r="I247" s="104"/>
      <c r="J247" s="104"/>
      <c r="K247" s="104"/>
      <c r="L247" s="104"/>
      <c r="M247" s="104"/>
    </row>
    <row r="248" spans="3:13" ht="11.25">
      <c r="C248" s="104"/>
      <c r="D248" s="104"/>
      <c r="E248" s="104"/>
      <c r="F248" s="104"/>
      <c r="G248" s="104"/>
      <c r="H248" s="104"/>
      <c r="I248" s="104"/>
      <c r="J248" s="104"/>
      <c r="K248" s="104"/>
      <c r="L248" s="104"/>
      <c r="M248" s="104"/>
    </row>
    <row r="249" spans="3:13" ht="11.25">
      <c r="C249" s="104"/>
      <c r="D249" s="104"/>
      <c r="E249" s="104"/>
      <c r="F249" s="104"/>
      <c r="G249" s="104"/>
      <c r="H249" s="104"/>
      <c r="I249" s="104"/>
      <c r="J249" s="104"/>
      <c r="K249" s="104"/>
      <c r="L249" s="104"/>
      <c r="M249" s="104"/>
    </row>
    <row r="250" spans="3:13" ht="11.25">
      <c r="C250" s="104"/>
      <c r="D250" s="104"/>
      <c r="E250" s="104"/>
      <c r="F250" s="104"/>
      <c r="G250" s="104"/>
      <c r="H250" s="104"/>
      <c r="I250" s="104"/>
      <c r="J250" s="104"/>
      <c r="K250" s="104"/>
      <c r="L250" s="104"/>
      <c r="M250" s="104"/>
    </row>
    <row r="251" spans="3:13" ht="11.25">
      <c r="C251" s="104"/>
      <c r="D251" s="104"/>
      <c r="E251" s="104"/>
      <c r="F251" s="104"/>
      <c r="G251" s="104"/>
      <c r="H251" s="104"/>
      <c r="I251" s="104"/>
      <c r="J251" s="104"/>
      <c r="K251" s="104"/>
      <c r="L251" s="104"/>
      <c r="M251" s="104"/>
    </row>
    <row r="252" spans="3:13" ht="11.25">
      <c r="C252" s="104"/>
      <c r="D252" s="104"/>
      <c r="E252" s="104"/>
      <c r="F252" s="104"/>
      <c r="G252" s="104"/>
      <c r="H252" s="104"/>
      <c r="I252" s="104"/>
      <c r="J252" s="104"/>
      <c r="K252" s="104"/>
      <c r="L252" s="104"/>
      <c r="M252" s="104"/>
    </row>
    <row r="253" spans="3:13" ht="11.25">
      <c r="C253" s="104"/>
      <c r="D253" s="104"/>
      <c r="E253" s="104"/>
      <c r="F253" s="104"/>
      <c r="G253" s="104"/>
      <c r="H253" s="104"/>
      <c r="I253" s="104"/>
      <c r="J253" s="104"/>
      <c r="K253" s="104"/>
      <c r="L253" s="104"/>
      <c r="M253" s="104"/>
    </row>
    <row r="254" spans="3:13" ht="11.25">
      <c r="C254" s="104"/>
      <c r="D254" s="104"/>
      <c r="E254" s="104"/>
      <c r="F254" s="104"/>
      <c r="G254" s="104"/>
      <c r="H254" s="104"/>
      <c r="I254" s="104"/>
      <c r="J254" s="104"/>
      <c r="K254" s="104"/>
      <c r="L254" s="104"/>
      <c r="M254" s="104"/>
    </row>
    <row r="255" spans="3:13" ht="11.25">
      <c r="C255" s="104"/>
      <c r="D255" s="104"/>
      <c r="E255" s="104"/>
      <c r="F255" s="104"/>
      <c r="G255" s="104"/>
      <c r="H255" s="104"/>
      <c r="I255" s="104"/>
      <c r="J255" s="104"/>
      <c r="K255" s="104"/>
      <c r="L255" s="104"/>
      <c r="M255" s="104"/>
    </row>
    <row r="256" spans="3:13" ht="11.25">
      <c r="C256" s="104"/>
      <c r="D256" s="104"/>
      <c r="E256" s="104"/>
      <c r="F256" s="104"/>
      <c r="G256" s="104"/>
      <c r="H256" s="104"/>
      <c r="I256" s="104"/>
      <c r="J256" s="104"/>
      <c r="K256" s="104"/>
      <c r="L256" s="104"/>
      <c r="M256" s="104"/>
    </row>
    <row r="257" spans="3:13" ht="11.25">
      <c r="C257" s="104"/>
      <c r="D257" s="104"/>
      <c r="E257" s="104"/>
      <c r="F257" s="104"/>
      <c r="G257" s="104"/>
      <c r="H257" s="104"/>
      <c r="I257" s="104"/>
      <c r="J257" s="104"/>
      <c r="K257" s="104"/>
      <c r="L257" s="104"/>
      <c r="M257" s="104"/>
    </row>
    <row r="258" spans="3:13" ht="11.25">
      <c r="C258" s="104"/>
      <c r="D258" s="104"/>
      <c r="E258" s="104"/>
      <c r="F258" s="104"/>
      <c r="G258" s="104"/>
      <c r="H258" s="104"/>
      <c r="I258" s="104"/>
      <c r="J258" s="104"/>
      <c r="K258" s="104"/>
      <c r="L258" s="104"/>
      <c r="M258" s="104"/>
    </row>
    <row r="259" spans="3:13" ht="11.25">
      <c r="C259" s="104"/>
      <c r="D259" s="104"/>
      <c r="E259" s="104"/>
      <c r="F259" s="104"/>
      <c r="G259" s="104"/>
      <c r="H259" s="104"/>
      <c r="I259" s="104"/>
      <c r="J259" s="104"/>
      <c r="K259" s="104"/>
      <c r="L259" s="104"/>
      <c r="M259" s="104"/>
    </row>
    <row r="260" spans="3:13" ht="11.25">
      <c r="C260" s="104"/>
      <c r="D260" s="104"/>
      <c r="E260" s="104"/>
      <c r="F260" s="104"/>
      <c r="G260" s="104"/>
      <c r="H260" s="104"/>
      <c r="I260" s="104"/>
      <c r="J260" s="104"/>
      <c r="K260" s="104"/>
      <c r="L260" s="104"/>
      <c r="M260" s="104"/>
    </row>
    <row r="261" spans="3:13" ht="11.25">
      <c r="C261" s="104"/>
      <c r="D261" s="104"/>
      <c r="E261" s="104"/>
      <c r="F261" s="104"/>
      <c r="G261" s="104"/>
      <c r="H261" s="104"/>
      <c r="I261" s="104"/>
      <c r="J261" s="104"/>
      <c r="K261" s="104"/>
      <c r="L261" s="104"/>
      <c r="M261" s="104"/>
    </row>
    <row r="262" spans="3:13" ht="11.25">
      <c r="C262" s="104"/>
      <c r="D262" s="104"/>
      <c r="E262" s="104"/>
      <c r="F262" s="104"/>
      <c r="G262" s="104"/>
      <c r="H262" s="104"/>
      <c r="I262" s="104"/>
      <c r="J262" s="104"/>
      <c r="K262" s="104"/>
      <c r="L262" s="104"/>
      <c r="M262" s="104"/>
    </row>
    <row r="263" spans="3:13" ht="11.25">
      <c r="C263" s="104"/>
      <c r="D263" s="104"/>
      <c r="E263" s="104"/>
      <c r="F263" s="104"/>
      <c r="G263" s="104"/>
      <c r="H263" s="104"/>
      <c r="I263" s="104"/>
      <c r="J263" s="104"/>
      <c r="K263" s="104"/>
      <c r="L263" s="104"/>
      <c r="M263" s="104"/>
    </row>
    <row r="264" spans="3:13" ht="11.25">
      <c r="C264" s="104"/>
      <c r="D264" s="104"/>
      <c r="E264" s="104"/>
      <c r="F264" s="104"/>
      <c r="G264" s="104"/>
      <c r="H264" s="104"/>
      <c r="I264" s="104"/>
      <c r="J264" s="104"/>
      <c r="K264" s="104"/>
      <c r="L264" s="104"/>
      <c r="M264" s="104"/>
    </row>
    <row r="265" spans="3:13" ht="11.25">
      <c r="C265" s="104"/>
      <c r="D265" s="104"/>
      <c r="E265" s="104"/>
      <c r="F265" s="104"/>
      <c r="G265" s="104"/>
      <c r="H265" s="104"/>
      <c r="I265" s="104"/>
      <c r="J265" s="104"/>
      <c r="K265" s="104"/>
      <c r="L265" s="104"/>
      <c r="M265" s="104"/>
    </row>
    <row r="266" spans="3:13" ht="11.25">
      <c r="C266" s="104"/>
      <c r="D266" s="104"/>
      <c r="E266" s="104"/>
      <c r="F266" s="104"/>
      <c r="G266" s="104"/>
      <c r="H266" s="104"/>
      <c r="I266" s="104"/>
      <c r="J266" s="104"/>
      <c r="K266" s="104"/>
      <c r="L266" s="104"/>
      <c r="M266" s="104"/>
    </row>
    <row r="267" spans="3:13" ht="11.25">
      <c r="C267" s="104"/>
      <c r="D267" s="104"/>
      <c r="E267" s="104"/>
      <c r="F267" s="104"/>
      <c r="G267" s="104"/>
      <c r="H267" s="104"/>
      <c r="I267" s="104"/>
      <c r="J267" s="104"/>
      <c r="K267" s="104"/>
      <c r="L267" s="104"/>
      <c r="M267" s="104"/>
    </row>
    <row r="268" spans="3:13" ht="11.25">
      <c r="C268" s="104"/>
      <c r="D268" s="104"/>
      <c r="E268" s="104"/>
      <c r="F268" s="104"/>
      <c r="G268" s="104"/>
      <c r="H268" s="104"/>
      <c r="I268" s="104"/>
      <c r="J268" s="104"/>
      <c r="K268" s="104"/>
      <c r="L268" s="104"/>
      <c r="M268" s="104"/>
    </row>
    <row r="269" spans="3:13" ht="11.25">
      <c r="C269" s="104"/>
      <c r="D269" s="104"/>
      <c r="E269" s="104"/>
      <c r="F269" s="104"/>
      <c r="G269" s="104"/>
      <c r="H269" s="104"/>
      <c r="I269" s="104"/>
      <c r="J269" s="104"/>
      <c r="K269" s="104"/>
      <c r="L269" s="104"/>
      <c r="M269" s="104"/>
    </row>
    <row r="270" spans="3:13" ht="11.25">
      <c r="C270" s="104"/>
      <c r="D270" s="104"/>
      <c r="E270" s="104"/>
      <c r="F270" s="104"/>
      <c r="G270" s="104"/>
      <c r="H270" s="104"/>
      <c r="I270" s="104"/>
      <c r="J270" s="104"/>
      <c r="K270" s="104"/>
      <c r="L270" s="104"/>
      <c r="M270" s="104"/>
    </row>
    <row r="271" spans="3:13" ht="11.25">
      <c r="C271" s="104"/>
      <c r="D271" s="104"/>
      <c r="E271" s="104"/>
      <c r="F271" s="104"/>
      <c r="G271" s="104"/>
      <c r="H271" s="104"/>
      <c r="I271" s="104"/>
      <c r="J271" s="104"/>
      <c r="K271" s="104"/>
      <c r="L271" s="104"/>
      <c r="M271" s="104"/>
    </row>
    <row r="272" spans="3:13" ht="11.25">
      <c r="C272" s="104"/>
      <c r="D272" s="104"/>
      <c r="E272" s="104"/>
      <c r="F272" s="104"/>
      <c r="G272" s="104"/>
      <c r="H272" s="104"/>
      <c r="I272" s="104"/>
      <c r="J272" s="104"/>
      <c r="K272" s="104"/>
      <c r="L272" s="104"/>
      <c r="M272" s="104"/>
    </row>
    <row r="273" spans="3:13" ht="11.25">
      <c r="C273" s="104"/>
      <c r="D273" s="104"/>
      <c r="E273" s="104"/>
      <c r="F273" s="104"/>
      <c r="G273" s="104"/>
      <c r="H273" s="104"/>
      <c r="I273" s="104"/>
      <c r="J273" s="104"/>
      <c r="K273" s="104"/>
      <c r="L273" s="104"/>
      <c r="M273" s="104"/>
    </row>
    <row r="274" spans="3:13" ht="11.25">
      <c r="C274" s="104"/>
      <c r="D274" s="104"/>
      <c r="E274" s="104"/>
      <c r="F274" s="104"/>
      <c r="G274" s="104"/>
      <c r="H274" s="104"/>
      <c r="I274" s="104"/>
      <c r="J274" s="104"/>
      <c r="K274" s="104"/>
      <c r="L274" s="104"/>
      <c r="M274" s="104"/>
    </row>
    <row r="275" spans="3:13" ht="11.25">
      <c r="C275" s="104"/>
      <c r="D275" s="104"/>
      <c r="E275" s="104"/>
      <c r="F275" s="104"/>
      <c r="G275" s="104"/>
      <c r="H275" s="104"/>
      <c r="I275" s="104"/>
      <c r="J275" s="104"/>
      <c r="K275" s="104"/>
      <c r="L275" s="104"/>
      <c r="M275" s="104"/>
    </row>
    <row r="276" spans="3:13" ht="11.25">
      <c r="C276" s="104"/>
      <c r="D276" s="104"/>
      <c r="E276" s="104"/>
      <c r="F276" s="104"/>
      <c r="G276" s="104"/>
      <c r="H276" s="104"/>
      <c r="I276" s="104"/>
      <c r="J276" s="104"/>
      <c r="K276" s="104"/>
      <c r="L276" s="104"/>
      <c r="M276" s="104"/>
    </row>
    <row r="277" spans="3:13" ht="11.25">
      <c r="C277" s="104"/>
      <c r="D277" s="104"/>
      <c r="E277" s="104"/>
      <c r="F277" s="104"/>
      <c r="G277" s="104"/>
      <c r="H277" s="104"/>
      <c r="I277" s="104"/>
      <c r="J277" s="104"/>
      <c r="K277" s="104"/>
      <c r="L277" s="104"/>
      <c r="M277" s="104"/>
    </row>
  </sheetData>
  <sheetProtection/>
  <mergeCells count="18">
    <mergeCell ref="Q5:R5"/>
    <mergeCell ref="A17:T17"/>
    <mergeCell ref="A18:N18"/>
    <mergeCell ref="K5:L5"/>
    <mergeCell ref="M5:N5"/>
    <mergeCell ref="O5:P5"/>
    <mergeCell ref="I5:J5"/>
    <mergeCell ref="A16:T16"/>
    <mergeCell ref="A2:T2"/>
    <mergeCell ref="A1:T1"/>
    <mergeCell ref="A4:A5"/>
    <mergeCell ref="C4:H4"/>
    <mergeCell ref="I4:N4"/>
    <mergeCell ref="O4:T4"/>
    <mergeCell ref="C5:D5"/>
    <mergeCell ref="E5:F5"/>
    <mergeCell ref="G5:H5"/>
    <mergeCell ref="S5:T5"/>
  </mergeCells>
  <printOptions/>
  <pageMargins left="0.787401575" right="0.787401575" top="0.984251969" bottom="0.984251969" header="0.4921259845" footer="0.4921259845"/>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Q1"/>
    </sheetView>
  </sheetViews>
  <sheetFormatPr defaultColWidth="13.33203125" defaultRowHeight="12.75"/>
  <cols>
    <col min="1" max="1" width="22" style="103" customWidth="1"/>
    <col min="2" max="2" width="9.83203125" style="103" customWidth="1"/>
    <col min="3" max="3" width="2.5" style="103" customWidth="1"/>
    <col min="4" max="4" width="9.83203125" style="103" customWidth="1"/>
    <col min="5" max="5" width="2.5" style="103" customWidth="1"/>
    <col min="6" max="6" width="9.83203125" style="103" customWidth="1"/>
    <col min="7" max="7" width="2.5" style="103" customWidth="1"/>
    <col min="8" max="8" width="9.83203125" style="103" customWidth="1"/>
    <col min="9" max="9" width="2.5" style="103" customWidth="1"/>
    <col min="10" max="10" width="9.83203125" style="103" customWidth="1"/>
    <col min="11" max="11" width="2.5" style="103" customWidth="1"/>
    <col min="12" max="12" width="9.83203125" style="103" customWidth="1"/>
    <col min="13" max="13" width="2.5" style="103" customWidth="1"/>
    <col min="14" max="14" width="5.33203125" style="103" customWidth="1"/>
    <col min="15" max="16384" width="13.33203125" style="103" customWidth="1"/>
  </cols>
  <sheetData>
    <row r="1" spans="1:20" s="102" customFormat="1" ht="11.25">
      <c r="A1" s="793" t="s">
        <v>182</v>
      </c>
      <c r="B1" s="793"/>
      <c r="C1" s="793"/>
      <c r="D1" s="793"/>
      <c r="E1" s="793"/>
      <c r="F1" s="793"/>
      <c r="G1" s="793"/>
      <c r="H1" s="793"/>
      <c r="I1" s="793"/>
      <c r="J1" s="793"/>
      <c r="K1" s="793"/>
      <c r="L1" s="793"/>
      <c r="M1" s="793"/>
      <c r="N1" s="793"/>
      <c r="O1" s="793"/>
      <c r="P1" s="793"/>
      <c r="Q1" s="793"/>
      <c r="R1" s="101"/>
      <c r="S1" s="101"/>
      <c r="T1" s="101"/>
    </row>
    <row r="2" spans="1:20" s="151" customFormat="1" ht="11.25">
      <c r="A2" s="797"/>
      <c r="B2" s="798"/>
      <c r="C2" s="798"/>
      <c r="D2" s="798"/>
      <c r="E2" s="798"/>
      <c r="F2" s="798"/>
      <c r="G2" s="798"/>
      <c r="H2" s="798"/>
      <c r="I2" s="798"/>
      <c r="J2" s="798"/>
      <c r="K2" s="798"/>
      <c r="L2" s="798"/>
      <c r="M2" s="798"/>
      <c r="N2" s="798"/>
      <c r="O2" s="798"/>
      <c r="P2" s="798"/>
      <c r="Q2" s="798"/>
      <c r="R2" s="798"/>
      <c r="S2" s="798"/>
      <c r="T2" s="798"/>
    </row>
    <row r="3" spans="1:20" s="109" customFormat="1" ht="11.25">
      <c r="A3" s="103"/>
      <c r="B3" s="103"/>
      <c r="C3" s="103"/>
      <c r="D3" s="103"/>
      <c r="E3" s="103"/>
      <c r="F3" s="103"/>
      <c r="G3" s="105" t="s">
        <v>158</v>
      </c>
      <c r="H3" s="103"/>
      <c r="I3" s="103"/>
      <c r="J3" s="103"/>
      <c r="L3" s="103"/>
      <c r="M3" s="103"/>
      <c r="N3" s="103"/>
      <c r="O3" s="102"/>
      <c r="P3" s="102"/>
      <c r="Q3" s="102"/>
      <c r="R3" s="102"/>
      <c r="S3" s="102"/>
      <c r="T3" s="105"/>
    </row>
    <row r="4" spans="1:7" ht="41.25" customHeight="1">
      <c r="A4" s="804"/>
      <c r="B4" s="782" t="s">
        <v>183</v>
      </c>
      <c r="C4" s="806"/>
      <c r="D4" s="806"/>
      <c r="E4" s="806"/>
      <c r="F4" s="806"/>
      <c r="G4" s="807"/>
    </row>
    <row r="5" spans="1:7" s="102" customFormat="1" ht="18" customHeight="1">
      <c r="A5" s="805"/>
      <c r="B5" s="788" t="s">
        <v>162</v>
      </c>
      <c r="C5" s="784"/>
      <c r="D5" s="808" t="s">
        <v>163</v>
      </c>
      <c r="E5" s="809"/>
      <c r="F5" s="788" t="s">
        <v>161</v>
      </c>
      <c r="G5" s="784"/>
    </row>
    <row r="6" spans="1:7" s="102" customFormat="1" ht="15.75" customHeight="1">
      <c r="A6" s="181" t="s">
        <v>165</v>
      </c>
      <c r="B6" s="137">
        <v>2.4</v>
      </c>
      <c r="C6" s="137"/>
      <c r="D6" s="127">
        <v>2</v>
      </c>
      <c r="E6" s="124"/>
      <c r="F6" s="137">
        <v>2.2</v>
      </c>
      <c r="G6" s="180"/>
    </row>
    <row r="7" spans="1:7" s="102" customFormat="1" ht="15.75" customHeight="1">
      <c r="A7" s="182" t="s">
        <v>166</v>
      </c>
      <c r="B7" s="137">
        <v>4.2</v>
      </c>
      <c r="C7" s="137"/>
      <c r="D7" s="183">
        <v>3.2</v>
      </c>
      <c r="E7" s="119"/>
      <c r="F7" s="137">
        <v>3.7</v>
      </c>
      <c r="G7" s="180"/>
    </row>
    <row r="8" spans="1:7" s="102" customFormat="1" ht="15.75" customHeight="1">
      <c r="A8" s="182" t="s">
        <v>167</v>
      </c>
      <c r="B8" s="137">
        <v>4.1</v>
      </c>
      <c r="C8" s="137"/>
      <c r="D8" s="183">
        <v>3.4</v>
      </c>
      <c r="E8" s="119"/>
      <c r="F8" s="137">
        <v>3.8</v>
      </c>
      <c r="G8" s="180"/>
    </row>
    <row r="9" spans="1:7" s="102" customFormat="1" ht="15.75" customHeight="1">
      <c r="A9" s="182" t="s">
        <v>168</v>
      </c>
      <c r="B9" s="137">
        <v>3.9</v>
      </c>
      <c r="C9" s="137"/>
      <c r="D9" s="183">
        <v>3.8</v>
      </c>
      <c r="E9" s="119"/>
      <c r="F9" s="137">
        <v>3.8</v>
      </c>
      <c r="G9" s="180"/>
    </row>
    <row r="10" spans="1:7" s="102" customFormat="1" ht="15.75" customHeight="1">
      <c r="A10" s="182" t="s">
        <v>169</v>
      </c>
      <c r="B10" s="137">
        <v>4.5</v>
      </c>
      <c r="C10" s="137"/>
      <c r="D10" s="183">
        <v>4.7</v>
      </c>
      <c r="E10" s="119"/>
      <c r="F10" s="137">
        <v>4.6</v>
      </c>
      <c r="G10" s="180"/>
    </row>
    <row r="11" spans="1:7" s="102" customFormat="1" ht="15.75" customHeight="1">
      <c r="A11" s="182" t="s">
        <v>170</v>
      </c>
      <c r="B11" s="137">
        <v>4.3</v>
      </c>
      <c r="C11" s="137"/>
      <c r="D11" s="183">
        <v>6.2</v>
      </c>
      <c r="E11" s="119"/>
      <c r="F11" s="137">
        <v>5.6</v>
      </c>
      <c r="G11" s="180"/>
    </row>
    <row r="12" spans="1:7" s="102" customFormat="1" ht="15.75" customHeight="1">
      <c r="A12" s="182" t="s">
        <v>171</v>
      </c>
      <c r="B12" s="137">
        <v>5.6</v>
      </c>
      <c r="C12" s="137"/>
      <c r="D12" s="183">
        <v>11.6</v>
      </c>
      <c r="E12" s="119"/>
      <c r="F12" s="137">
        <v>10.2</v>
      </c>
      <c r="G12" s="180"/>
    </row>
    <row r="13" spans="1:7" s="102" customFormat="1" ht="24" customHeight="1">
      <c r="A13" s="185" t="s">
        <v>184</v>
      </c>
      <c r="B13" s="186">
        <v>3.7</v>
      </c>
      <c r="C13" s="186"/>
      <c r="D13" s="187">
        <v>3.9</v>
      </c>
      <c r="E13" s="188"/>
      <c r="F13" s="186">
        <v>3.8</v>
      </c>
      <c r="G13" s="189"/>
    </row>
    <row r="14" spans="1:7" s="102" customFormat="1" ht="15.75" customHeight="1">
      <c r="A14" s="184" t="s">
        <v>185</v>
      </c>
      <c r="B14" s="132">
        <v>4.2</v>
      </c>
      <c r="C14" s="132"/>
      <c r="D14" s="130">
        <v>4.4</v>
      </c>
      <c r="E14" s="131"/>
      <c r="F14" s="132">
        <v>4.3</v>
      </c>
      <c r="G14" s="154"/>
    </row>
    <row r="15" spans="1:8" s="102" customFormat="1" ht="45.75" customHeight="1">
      <c r="A15" s="803" t="s">
        <v>523</v>
      </c>
      <c r="B15" s="803"/>
      <c r="C15" s="803"/>
      <c r="D15" s="803"/>
      <c r="E15" s="803"/>
      <c r="F15" s="803"/>
      <c r="G15" s="803"/>
      <c r="H15" s="150"/>
    </row>
    <row r="16" spans="2:6" ht="11.25">
      <c r="B16" s="104"/>
      <c r="C16" s="104"/>
      <c r="D16" s="104"/>
      <c r="E16" s="104"/>
      <c r="F16" s="104"/>
    </row>
    <row r="17" spans="2:6" ht="11.25">
      <c r="B17" s="104"/>
      <c r="C17" s="104"/>
      <c r="D17" s="104"/>
      <c r="E17" s="104"/>
      <c r="F17" s="104"/>
    </row>
    <row r="18" spans="2:6" ht="11.25">
      <c r="B18" s="104"/>
      <c r="C18" s="104"/>
      <c r="D18" s="104"/>
      <c r="E18" s="104"/>
      <c r="F18" s="104"/>
    </row>
    <row r="19" spans="2:6" ht="11.25">
      <c r="B19" s="104"/>
      <c r="C19" s="104"/>
      <c r="D19" s="104"/>
      <c r="E19" s="104"/>
      <c r="F19" s="104"/>
    </row>
    <row r="20" spans="2:6" ht="11.25">
      <c r="B20" s="104"/>
      <c r="C20" s="104"/>
      <c r="D20" s="104"/>
      <c r="E20" s="104"/>
      <c r="F20" s="104"/>
    </row>
    <row r="21" spans="2:6" ht="11.25">
      <c r="B21" s="104"/>
      <c r="C21" s="104"/>
      <c r="D21" s="104"/>
      <c r="E21" s="104"/>
      <c r="F21" s="104"/>
    </row>
    <row r="22" spans="2:6" ht="11.25">
      <c r="B22" s="104"/>
      <c r="C22" s="104"/>
      <c r="D22" s="104"/>
      <c r="E22" s="104"/>
      <c r="F22" s="104"/>
    </row>
    <row r="23" spans="2:6" ht="11.25">
      <c r="B23" s="104"/>
      <c r="C23" s="104"/>
      <c r="D23" s="104"/>
      <c r="E23" s="104"/>
      <c r="F23" s="104"/>
    </row>
    <row r="24" spans="2:6" ht="11.25">
      <c r="B24" s="104"/>
      <c r="C24" s="104"/>
      <c r="D24" s="104"/>
      <c r="E24" s="104"/>
      <c r="F24" s="104"/>
    </row>
    <row r="25" spans="2:6" ht="11.25">
      <c r="B25" s="104"/>
      <c r="C25" s="104"/>
      <c r="D25" s="104"/>
      <c r="E25" s="104"/>
      <c r="F25" s="104"/>
    </row>
    <row r="26" spans="2:6" ht="11.25">
      <c r="B26" s="104"/>
      <c r="C26" s="104"/>
      <c r="D26" s="104"/>
      <c r="E26" s="104"/>
      <c r="F26" s="104"/>
    </row>
    <row r="27" spans="2:6" ht="11.25">
      <c r="B27" s="104"/>
      <c r="C27" s="104"/>
      <c r="D27" s="104"/>
      <c r="E27" s="104"/>
      <c r="F27" s="104"/>
    </row>
    <row r="28" spans="2:6" ht="11.25">
      <c r="B28" s="104"/>
      <c r="C28" s="104"/>
      <c r="D28" s="104"/>
      <c r="E28" s="104"/>
      <c r="F28" s="104"/>
    </row>
    <row r="29" spans="2:6" ht="11.25">
      <c r="B29" s="104"/>
      <c r="C29" s="104"/>
      <c r="D29" s="104"/>
      <c r="E29" s="104"/>
      <c r="F29" s="104"/>
    </row>
    <row r="30" spans="2:6" ht="11.25">
      <c r="B30" s="104"/>
      <c r="C30" s="104"/>
      <c r="D30" s="104"/>
      <c r="E30" s="104"/>
      <c r="F30" s="104"/>
    </row>
    <row r="31" spans="2:6" ht="11.25">
      <c r="B31" s="104"/>
      <c r="C31" s="104"/>
      <c r="D31" s="104"/>
      <c r="E31" s="104"/>
      <c r="F31" s="104"/>
    </row>
    <row r="32" spans="2:6" ht="11.25">
      <c r="B32" s="104"/>
      <c r="C32" s="104"/>
      <c r="D32" s="104"/>
      <c r="E32" s="104"/>
      <c r="F32" s="104"/>
    </row>
    <row r="33" spans="2:6" ht="11.25">
      <c r="B33" s="104"/>
      <c r="C33" s="104"/>
      <c r="D33" s="104"/>
      <c r="E33" s="104"/>
      <c r="F33" s="104"/>
    </row>
    <row r="34" spans="2:6" ht="11.25">
      <c r="B34" s="104"/>
      <c r="C34" s="104"/>
      <c r="D34" s="104"/>
      <c r="E34" s="104"/>
      <c r="F34" s="104"/>
    </row>
    <row r="35" spans="2:6" ht="11.25">
      <c r="B35" s="104"/>
      <c r="C35" s="104"/>
      <c r="D35" s="104"/>
      <c r="E35" s="104"/>
      <c r="F35" s="104"/>
    </row>
    <row r="36" spans="2:6" ht="11.25">
      <c r="B36" s="104"/>
      <c r="C36" s="104"/>
      <c r="D36" s="104"/>
      <c r="E36" s="104"/>
      <c r="F36" s="104"/>
    </row>
    <row r="37" spans="2:6" ht="11.25">
      <c r="B37" s="104"/>
      <c r="C37" s="104"/>
      <c r="D37" s="104"/>
      <c r="E37" s="104"/>
      <c r="F37" s="104"/>
    </row>
    <row r="38" spans="2:6" ht="11.25">
      <c r="B38" s="104"/>
      <c r="C38" s="104"/>
      <c r="D38" s="104"/>
      <c r="E38" s="104"/>
      <c r="F38" s="104"/>
    </row>
    <row r="39" spans="2:6" ht="11.25">
      <c r="B39" s="104"/>
      <c r="C39" s="104"/>
      <c r="D39" s="104"/>
      <c r="E39" s="104"/>
      <c r="F39" s="104"/>
    </row>
    <row r="40" spans="2:6" ht="11.25">
      <c r="B40" s="104"/>
      <c r="C40" s="104"/>
      <c r="D40" s="104"/>
      <c r="E40" s="104"/>
      <c r="F40" s="104"/>
    </row>
    <row r="41" spans="2:6" ht="11.25">
      <c r="B41" s="104"/>
      <c r="C41" s="104"/>
      <c r="D41" s="104"/>
      <c r="E41" s="104"/>
      <c r="F41" s="104"/>
    </row>
    <row r="42" spans="2:6" ht="11.25">
      <c r="B42" s="104"/>
      <c r="C42" s="104"/>
      <c r="D42" s="104"/>
      <c r="E42" s="104"/>
      <c r="F42" s="104"/>
    </row>
    <row r="43" spans="2:6" ht="11.25">
      <c r="B43" s="104"/>
      <c r="C43" s="104"/>
      <c r="D43" s="104"/>
      <c r="E43" s="104"/>
      <c r="F43" s="104"/>
    </row>
    <row r="44" spans="2:6" ht="11.25">
      <c r="B44" s="104"/>
      <c r="C44" s="104"/>
      <c r="D44" s="104"/>
      <c r="E44" s="104"/>
      <c r="F44" s="104"/>
    </row>
    <row r="45" spans="2:6" ht="11.25">
      <c r="B45" s="104"/>
      <c r="C45" s="104"/>
      <c r="D45" s="104"/>
      <c r="E45" s="104"/>
      <c r="F45" s="104"/>
    </row>
    <row r="46" spans="2:6" ht="11.25">
      <c r="B46" s="104"/>
      <c r="C46" s="104"/>
      <c r="D46" s="104"/>
      <c r="E46" s="104"/>
      <c r="F46" s="104"/>
    </row>
    <row r="47" spans="2:6" ht="11.25">
      <c r="B47" s="104"/>
      <c r="C47" s="104"/>
      <c r="D47" s="104"/>
      <c r="E47" s="104"/>
      <c r="F47" s="104"/>
    </row>
    <row r="48" spans="2:6" ht="11.25">
      <c r="B48" s="104"/>
      <c r="C48" s="104"/>
      <c r="D48" s="104"/>
      <c r="E48" s="104"/>
      <c r="F48" s="104"/>
    </row>
    <row r="49" spans="2:6" ht="11.25">
      <c r="B49" s="104"/>
      <c r="C49" s="104"/>
      <c r="D49" s="104"/>
      <c r="E49" s="104"/>
      <c r="F49" s="104"/>
    </row>
    <row r="50" spans="2:6" ht="11.25">
      <c r="B50" s="104"/>
      <c r="C50" s="104"/>
      <c r="D50" s="104"/>
      <c r="E50" s="104"/>
      <c r="F50" s="104"/>
    </row>
    <row r="51" spans="2:6" ht="11.25">
      <c r="B51" s="104"/>
      <c r="C51" s="104"/>
      <c r="D51" s="104"/>
      <c r="E51" s="104"/>
      <c r="F51" s="104"/>
    </row>
    <row r="52" spans="2:6" ht="11.25">
      <c r="B52" s="104"/>
      <c r="C52" s="104"/>
      <c r="D52" s="104"/>
      <c r="E52" s="104"/>
      <c r="F52" s="104"/>
    </row>
    <row r="53" spans="2:6" ht="11.25">
      <c r="B53" s="104"/>
      <c r="C53" s="104"/>
      <c r="D53" s="104"/>
      <c r="E53" s="104"/>
      <c r="F53" s="104"/>
    </row>
    <row r="54" spans="2:6" ht="11.25">
      <c r="B54" s="104"/>
      <c r="C54" s="104"/>
      <c r="D54" s="104"/>
      <c r="E54" s="104"/>
      <c r="F54" s="104"/>
    </row>
    <row r="55" spans="2:6" ht="11.25">
      <c r="B55" s="104"/>
      <c r="C55" s="104"/>
      <c r="D55" s="104"/>
      <c r="E55" s="104"/>
      <c r="F55" s="104"/>
    </row>
    <row r="56" spans="2:6" ht="11.25">
      <c r="B56" s="104"/>
      <c r="C56" s="104"/>
      <c r="D56" s="104"/>
      <c r="E56" s="104"/>
      <c r="F56" s="104"/>
    </row>
    <row r="57" spans="2:6" ht="11.25">
      <c r="B57" s="104"/>
      <c r="C57" s="104"/>
      <c r="D57" s="104"/>
      <c r="E57" s="104"/>
      <c r="F57" s="104"/>
    </row>
    <row r="58" spans="2:6" ht="11.25">
      <c r="B58" s="104"/>
      <c r="C58" s="104"/>
      <c r="D58" s="104"/>
      <c r="E58" s="104"/>
      <c r="F58" s="104"/>
    </row>
    <row r="59" spans="2:6" ht="11.25">
      <c r="B59" s="104"/>
      <c r="C59" s="104"/>
      <c r="D59" s="104"/>
      <c r="E59" s="104"/>
      <c r="F59" s="104"/>
    </row>
    <row r="60" spans="2:6" ht="11.25">
      <c r="B60" s="104"/>
      <c r="C60" s="104"/>
      <c r="D60" s="104"/>
      <c r="E60" s="104"/>
      <c r="F60" s="104"/>
    </row>
    <row r="61" spans="2:6" ht="11.25">
      <c r="B61" s="104"/>
      <c r="C61" s="104"/>
      <c r="D61" s="104"/>
      <c r="E61" s="104"/>
      <c r="F61" s="104"/>
    </row>
    <row r="62" spans="2:6" ht="11.25">
      <c r="B62" s="104"/>
      <c r="C62" s="104"/>
      <c r="D62" s="104"/>
      <c r="E62" s="104"/>
      <c r="F62" s="104"/>
    </row>
    <row r="63" spans="2:6" ht="11.25">
      <c r="B63" s="104"/>
      <c r="C63" s="104"/>
      <c r="D63" s="104"/>
      <c r="E63" s="104"/>
      <c r="F63" s="104"/>
    </row>
    <row r="64" spans="2:6" ht="11.25">
      <c r="B64" s="104"/>
      <c r="C64" s="104"/>
      <c r="D64" s="104"/>
      <c r="E64" s="104"/>
      <c r="F64" s="104"/>
    </row>
    <row r="65" spans="2:6" ht="11.25">
      <c r="B65" s="104"/>
      <c r="C65" s="104"/>
      <c r="D65" s="104"/>
      <c r="E65" s="104"/>
      <c r="F65" s="104"/>
    </row>
    <row r="66" spans="2:6" ht="11.25">
      <c r="B66" s="104"/>
      <c r="C66" s="104"/>
      <c r="D66" s="104"/>
      <c r="E66" s="104"/>
      <c r="F66" s="104"/>
    </row>
    <row r="67" spans="2:6" ht="11.25">
      <c r="B67" s="104"/>
      <c r="C67" s="104"/>
      <c r="D67" s="104"/>
      <c r="E67" s="104"/>
      <c r="F67" s="104"/>
    </row>
    <row r="68" spans="2:6" ht="11.25">
      <c r="B68" s="104"/>
      <c r="C68" s="104"/>
      <c r="D68" s="104"/>
      <c r="E68" s="104"/>
      <c r="F68" s="104"/>
    </row>
    <row r="69" spans="2:6" ht="11.25">
      <c r="B69" s="104"/>
      <c r="C69" s="104"/>
      <c r="D69" s="104"/>
      <c r="E69" s="104"/>
      <c r="F69" s="104"/>
    </row>
    <row r="70" spans="2:6" ht="11.25">
      <c r="B70" s="104"/>
      <c r="C70" s="104"/>
      <c r="D70" s="104"/>
      <c r="E70" s="104"/>
      <c r="F70" s="104"/>
    </row>
    <row r="71" spans="2:6" ht="11.25">
      <c r="B71" s="104"/>
      <c r="C71" s="104"/>
      <c r="D71" s="104"/>
      <c r="E71" s="104"/>
      <c r="F71" s="104"/>
    </row>
    <row r="72" spans="2:6" ht="11.25">
      <c r="B72" s="104"/>
      <c r="C72" s="104"/>
      <c r="D72" s="104"/>
      <c r="E72" s="104"/>
      <c r="F72" s="104"/>
    </row>
    <row r="73" spans="2:6" ht="11.25">
      <c r="B73" s="104"/>
      <c r="C73" s="104"/>
      <c r="D73" s="104"/>
      <c r="E73" s="104"/>
      <c r="F73" s="104"/>
    </row>
    <row r="74" spans="2:6" ht="11.25">
      <c r="B74" s="104"/>
      <c r="C74" s="104"/>
      <c r="D74" s="104"/>
      <c r="E74" s="104"/>
      <c r="F74" s="104"/>
    </row>
    <row r="75" spans="2:6" ht="11.25">
      <c r="B75" s="104"/>
      <c r="C75" s="104"/>
      <c r="D75" s="104"/>
      <c r="E75" s="104"/>
      <c r="F75" s="104"/>
    </row>
    <row r="76" spans="2:6" ht="11.25">
      <c r="B76" s="104"/>
      <c r="C76" s="104"/>
      <c r="D76" s="104"/>
      <c r="E76" s="104"/>
      <c r="F76" s="104"/>
    </row>
    <row r="77" spans="2:6" ht="11.25">
      <c r="B77" s="104"/>
      <c r="C77" s="104"/>
      <c r="D77" s="104"/>
      <c r="E77" s="104"/>
      <c r="F77" s="104"/>
    </row>
    <row r="78" spans="2:6" ht="11.25">
      <c r="B78" s="104"/>
      <c r="C78" s="104"/>
      <c r="D78" s="104"/>
      <c r="E78" s="104"/>
      <c r="F78" s="104"/>
    </row>
    <row r="79" spans="2:6" ht="11.25">
      <c r="B79" s="104"/>
      <c r="C79" s="104"/>
      <c r="D79" s="104"/>
      <c r="E79" s="104"/>
      <c r="F79" s="104"/>
    </row>
    <row r="80" spans="2:6" ht="11.25">
      <c r="B80" s="104"/>
      <c r="C80" s="104"/>
      <c r="D80" s="104"/>
      <c r="E80" s="104"/>
      <c r="F80" s="104"/>
    </row>
    <row r="81" spans="2:6" ht="11.25">
      <c r="B81" s="104"/>
      <c r="C81" s="104"/>
      <c r="D81" s="104"/>
      <c r="E81" s="104"/>
      <c r="F81" s="104"/>
    </row>
    <row r="82" spans="2:6" ht="11.25">
      <c r="B82" s="104"/>
      <c r="C82" s="104"/>
      <c r="D82" s="104"/>
      <c r="E82" s="104"/>
      <c r="F82" s="104"/>
    </row>
    <row r="83" spans="2:6" ht="11.25">
      <c r="B83" s="104"/>
      <c r="C83" s="104"/>
      <c r="D83" s="104"/>
      <c r="E83" s="104"/>
      <c r="F83" s="104"/>
    </row>
    <row r="84" spans="2:6" ht="11.25">
      <c r="B84" s="104"/>
      <c r="C84" s="104"/>
      <c r="D84" s="104"/>
      <c r="E84" s="104"/>
      <c r="F84" s="104"/>
    </row>
    <row r="85" spans="2:6" ht="11.25">
      <c r="B85" s="104"/>
      <c r="C85" s="104"/>
      <c r="D85" s="104"/>
      <c r="E85" s="104"/>
      <c r="F85" s="104"/>
    </row>
    <row r="86" spans="2:6" ht="11.25">
      <c r="B86" s="104"/>
      <c r="C86" s="104"/>
      <c r="D86" s="104"/>
      <c r="E86" s="104"/>
      <c r="F86" s="104"/>
    </row>
    <row r="87" spans="2:6" ht="11.25">
      <c r="B87" s="104"/>
      <c r="C87" s="104"/>
      <c r="D87" s="104"/>
      <c r="E87" s="104"/>
      <c r="F87" s="104"/>
    </row>
    <row r="88" spans="2:6" ht="11.25">
      <c r="B88" s="104"/>
      <c r="C88" s="104"/>
      <c r="D88" s="104"/>
      <c r="E88" s="104"/>
      <c r="F88" s="104"/>
    </row>
    <row r="89" spans="2:6" ht="11.25">
      <c r="B89" s="104"/>
      <c r="C89" s="104"/>
      <c r="D89" s="104"/>
      <c r="E89" s="104"/>
      <c r="F89" s="104"/>
    </row>
    <row r="90" spans="2:6" ht="11.25">
      <c r="B90" s="104"/>
      <c r="C90" s="104"/>
      <c r="D90" s="104"/>
      <c r="E90" s="104"/>
      <c r="F90" s="104"/>
    </row>
    <row r="91" spans="2:6" ht="11.25">
      <c r="B91" s="104"/>
      <c r="C91" s="104"/>
      <c r="D91" s="104"/>
      <c r="E91" s="104"/>
      <c r="F91" s="104"/>
    </row>
    <row r="92" spans="2:6" ht="11.25">
      <c r="B92" s="104"/>
      <c r="C92" s="104"/>
      <c r="D92" s="104"/>
      <c r="E92" s="104"/>
      <c r="F92" s="104"/>
    </row>
    <row r="93" spans="2:6" ht="11.25">
      <c r="B93" s="104"/>
      <c r="C93" s="104"/>
      <c r="D93" s="104"/>
      <c r="E93" s="104"/>
      <c r="F93" s="104"/>
    </row>
    <row r="94" spans="2:6" ht="11.25">
      <c r="B94" s="104"/>
      <c r="C94" s="104"/>
      <c r="D94" s="104"/>
      <c r="E94" s="104"/>
      <c r="F94" s="104"/>
    </row>
    <row r="95" spans="2:6" ht="11.25">
      <c r="B95" s="104"/>
      <c r="C95" s="104"/>
      <c r="D95" s="104"/>
      <c r="E95" s="104"/>
      <c r="F95" s="104"/>
    </row>
    <row r="96" spans="2:6" ht="11.25">
      <c r="B96" s="104"/>
      <c r="C96" s="104"/>
      <c r="D96" s="104"/>
      <c r="E96" s="104"/>
      <c r="F96" s="104"/>
    </row>
    <row r="97" spans="2:6" ht="11.25">
      <c r="B97" s="104"/>
      <c r="C97" s="104"/>
      <c r="D97" s="104"/>
      <c r="E97" s="104"/>
      <c r="F97" s="104"/>
    </row>
    <row r="98" spans="2:6" ht="11.25">
      <c r="B98" s="104"/>
      <c r="C98" s="104"/>
      <c r="D98" s="104"/>
      <c r="E98" s="104"/>
      <c r="F98" s="104"/>
    </row>
    <row r="99" spans="2:6" ht="11.25">
      <c r="B99" s="104"/>
      <c r="C99" s="104"/>
      <c r="D99" s="104"/>
      <c r="E99" s="104"/>
      <c r="F99" s="104"/>
    </row>
    <row r="100" spans="2:6" ht="11.25">
      <c r="B100" s="104"/>
      <c r="C100" s="104"/>
      <c r="D100" s="104"/>
      <c r="E100" s="104"/>
      <c r="F100" s="104"/>
    </row>
    <row r="101" spans="2:6" ht="11.25">
      <c r="B101" s="104"/>
      <c r="C101" s="104"/>
      <c r="D101" s="104"/>
      <c r="E101" s="104"/>
      <c r="F101" s="104"/>
    </row>
    <row r="102" spans="2:6" ht="11.25">
      <c r="B102" s="104"/>
      <c r="C102" s="104"/>
      <c r="D102" s="104"/>
      <c r="E102" s="104"/>
      <c r="F102" s="104"/>
    </row>
    <row r="103" spans="2:6" ht="11.25">
      <c r="B103" s="104"/>
      <c r="C103" s="104"/>
      <c r="D103" s="104"/>
      <c r="E103" s="104"/>
      <c r="F103" s="104"/>
    </row>
    <row r="104" spans="2:6" ht="11.25">
      <c r="B104" s="104"/>
      <c r="C104" s="104"/>
      <c r="D104" s="104"/>
      <c r="E104" s="104"/>
      <c r="F104" s="104"/>
    </row>
    <row r="105" spans="2:6" ht="11.25">
      <c r="B105" s="104"/>
      <c r="C105" s="104"/>
      <c r="D105" s="104"/>
      <c r="E105" s="104"/>
      <c r="F105" s="104"/>
    </row>
    <row r="106" spans="2:6" ht="11.25">
      <c r="B106" s="104"/>
      <c r="C106" s="104"/>
      <c r="D106" s="104"/>
      <c r="E106" s="104"/>
      <c r="F106" s="104"/>
    </row>
    <row r="107" spans="2:6" ht="11.25">
      <c r="B107" s="104"/>
      <c r="C107" s="104"/>
      <c r="D107" s="104"/>
      <c r="E107" s="104"/>
      <c r="F107" s="104"/>
    </row>
    <row r="108" spans="2:6" ht="11.25">
      <c r="B108" s="104"/>
      <c r="C108" s="104"/>
      <c r="D108" s="104"/>
      <c r="E108" s="104"/>
      <c r="F108" s="104"/>
    </row>
    <row r="109" spans="2:6" ht="11.25">
      <c r="B109" s="104"/>
      <c r="C109" s="104"/>
      <c r="D109" s="104"/>
      <c r="E109" s="104"/>
      <c r="F109" s="104"/>
    </row>
    <row r="110" spans="2:6" ht="11.25">
      <c r="B110" s="104"/>
      <c r="C110" s="104"/>
      <c r="D110" s="104"/>
      <c r="E110" s="104"/>
      <c r="F110" s="104"/>
    </row>
    <row r="111" spans="2:6" ht="11.25">
      <c r="B111" s="104"/>
      <c r="C111" s="104"/>
      <c r="D111" s="104"/>
      <c r="E111" s="104"/>
      <c r="F111" s="104"/>
    </row>
    <row r="112" spans="2:6" ht="11.25">
      <c r="B112" s="104"/>
      <c r="C112" s="104"/>
      <c r="D112" s="104"/>
      <c r="E112" s="104"/>
      <c r="F112" s="104"/>
    </row>
    <row r="113" spans="2:6" ht="11.25">
      <c r="B113" s="104"/>
      <c r="C113" s="104"/>
      <c r="D113" s="104"/>
      <c r="E113" s="104"/>
      <c r="F113" s="104"/>
    </row>
    <row r="114" spans="2:6" ht="11.25">
      <c r="B114" s="104"/>
      <c r="C114" s="104"/>
      <c r="D114" s="104"/>
      <c r="E114" s="104"/>
      <c r="F114" s="104"/>
    </row>
    <row r="115" spans="2:6" ht="11.25">
      <c r="B115" s="104"/>
      <c r="C115" s="104"/>
      <c r="D115" s="104"/>
      <c r="E115" s="104"/>
      <c r="F115" s="104"/>
    </row>
    <row r="116" spans="2:6" ht="11.25">
      <c r="B116" s="104"/>
      <c r="C116" s="104"/>
      <c r="D116" s="104"/>
      <c r="E116" s="104"/>
      <c r="F116" s="104"/>
    </row>
    <row r="117" spans="2:6" ht="11.25">
      <c r="B117" s="104"/>
      <c r="C117" s="104"/>
      <c r="D117" s="104"/>
      <c r="E117" s="104"/>
      <c r="F117" s="104"/>
    </row>
    <row r="118" spans="2:6" ht="11.25">
      <c r="B118" s="104"/>
      <c r="C118" s="104"/>
      <c r="D118" s="104"/>
      <c r="E118" s="104"/>
      <c r="F118" s="104"/>
    </row>
    <row r="119" spans="2:6" ht="11.25">
      <c r="B119" s="104"/>
      <c r="C119" s="104"/>
      <c r="D119" s="104"/>
      <c r="E119" s="104"/>
      <c r="F119" s="104"/>
    </row>
    <row r="120" spans="2:6" ht="11.25">
      <c r="B120" s="104"/>
      <c r="C120" s="104"/>
      <c r="D120" s="104"/>
      <c r="E120" s="104"/>
      <c r="F120" s="104"/>
    </row>
    <row r="121" spans="2:6" ht="11.25">
      <c r="B121" s="104"/>
      <c r="C121" s="104"/>
      <c r="D121" s="104"/>
      <c r="E121" s="104"/>
      <c r="F121" s="104"/>
    </row>
    <row r="122" spans="2:6" ht="11.25">
      <c r="B122" s="104"/>
      <c r="C122" s="104"/>
      <c r="D122" s="104"/>
      <c r="E122" s="104"/>
      <c r="F122" s="104"/>
    </row>
    <row r="123" spans="2:6" ht="11.25">
      <c r="B123" s="104"/>
      <c r="C123" s="104"/>
      <c r="D123" s="104"/>
      <c r="E123" s="104"/>
      <c r="F123" s="104"/>
    </row>
    <row r="124" spans="2:6" ht="11.25">
      <c r="B124" s="104"/>
      <c r="C124" s="104"/>
      <c r="D124" s="104"/>
      <c r="E124" s="104"/>
      <c r="F124" s="104"/>
    </row>
    <row r="125" spans="2:6" ht="11.25">
      <c r="B125" s="104"/>
      <c r="C125" s="104"/>
      <c r="D125" s="104"/>
      <c r="E125" s="104"/>
      <c r="F125" s="104"/>
    </row>
    <row r="126" spans="2:6" ht="11.25">
      <c r="B126" s="104"/>
      <c r="C126" s="104"/>
      <c r="D126" s="104"/>
      <c r="E126" s="104"/>
      <c r="F126" s="104"/>
    </row>
    <row r="127" spans="2:6" ht="11.25">
      <c r="B127" s="104"/>
      <c r="C127" s="104"/>
      <c r="D127" s="104"/>
      <c r="E127" s="104"/>
      <c r="F127" s="104"/>
    </row>
    <row r="128" spans="2:6" ht="11.25">
      <c r="B128" s="104"/>
      <c r="C128" s="104"/>
      <c r="D128" s="104"/>
      <c r="E128" s="104"/>
      <c r="F128" s="104"/>
    </row>
    <row r="129" spans="2:6" ht="11.25">
      <c r="B129" s="104"/>
      <c r="C129" s="104"/>
      <c r="D129" s="104"/>
      <c r="E129" s="104"/>
      <c r="F129" s="104"/>
    </row>
    <row r="130" spans="2:6" ht="11.25">
      <c r="B130" s="104"/>
      <c r="C130" s="104"/>
      <c r="D130" s="104"/>
      <c r="E130" s="104"/>
      <c r="F130" s="104"/>
    </row>
    <row r="131" spans="2:6" ht="11.25">
      <c r="B131" s="104"/>
      <c r="C131" s="104"/>
      <c r="D131" s="104"/>
      <c r="E131" s="104"/>
      <c r="F131" s="104"/>
    </row>
    <row r="132" spans="2:6" ht="11.25">
      <c r="B132" s="104"/>
      <c r="C132" s="104"/>
      <c r="D132" s="104"/>
      <c r="E132" s="104"/>
      <c r="F132" s="104"/>
    </row>
    <row r="133" spans="2:6" ht="11.25">
      <c r="B133" s="104"/>
      <c r="C133" s="104"/>
      <c r="D133" s="104"/>
      <c r="E133" s="104"/>
      <c r="F133" s="104"/>
    </row>
    <row r="134" spans="2:6" ht="11.25">
      <c r="B134" s="104"/>
      <c r="C134" s="104"/>
      <c r="D134" s="104"/>
      <c r="E134" s="104"/>
      <c r="F134" s="104"/>
    </row>
    <row r="135" spans="2:6" ht="11.25">
      <c r="B135" s="104"/>
      <c r="C135" s="104"/>
      <c r="D135" s="104"/>
      <c r="E135" s="104"/>
      <c r="F135" s="104"/>
    </row>
    <row r="136" spans="2:6" ht="11.25">
      <c r="B136" s="104"/>
      <c r="C136" s="104"/>
      <c r="D136" s="104"/>
      <c r="E136" s="104"/>
      <c r="F136" s="104"/>
    </row>
    <row r="137" spans="2:6" ht="11.25">
      <c r="B137" s="104"/>
      <c r="C137" s="104"/>
      <c r="D137" s="104"/>
      <c r="E137" s="104"/>
      <c r="F137" s="104"/>
    </row>
    <row r="138" spans="2:6" ht="11.25">
      <c r="B138" s="104"/>
      <c r="C138" s="104"/>
      <c r="D138" s="104"/>
      <c r="E138" s="104"/>
      <c r="F138" s="104"/>
    </row>
    <row r="139" spans="2:6" ht="11.25">
      <c r="B139" s="104"/>
      <c r="C139" s="104"/>
      <c r="D139" s="104"/>
      <c r="E139" s="104"/>
      <c r="F139" s="104"/>
    </row>
    <row r="140" spans="2:6" ht="11.25">
      <c r="B140" s="104"/>
      <c r="C140" s="104"/>
      <c r="D140" s="104"/>
      <c r="E140" s="104"/>
      <c r="F140" s="104"/>
    </row>
    <row r="141" spans="2:6" ht="11.25">
      <c r="B141" s="104"/>
      <c r="C141" s="104"/>
      <c r="D141" s="104"/>
      <c r="E141" s="104"/>
      <c r="F141" s="104"/>
    </row>
    <row r="142" spans="2:6" ht="11.25">
      <c r="B142" s="104"/>
      <c r="C142" s="104"/>
      <c r="D142" s="104"/>
      <c r="E142" s="104"/>
      <c r="F142" s="104"/>
    </row>
    <row r="143" spans="2:6" ht="11.25">
      <c r="B143" s="104"/>
      <c r="C143" s="104"/>
      <c r="D143" s="104"/>
      <c r="E143" s="104"/>
      <c r="F143" s="104"/>
    </row>
    <row r="144" spans="2:6" ht="11.25">
      <c r="B144" s="104"/>
      <c r="C144" s="104"/>
      <c r="D144" s="104"/>
      <c r="E144" s="104"/>
      <c r="F144" s="104"/>
    </row>
    <row r="145" spans="2:6" ht="11.25">
      <c r="B145" s="104"/>
      <c r="C145" s="104"/>
      <c r="D145" s="104"/>
      <c r="E145" s="104"/>
      <c r="F145" s="104"/>
    </row>
    <row r="146" spans="2:6" ht="11.25">
      <c r="B146" s="104"/>
      <c r="C146" s="104"/>
      <c r="D146" s="104"/>
      <c r="E146" s="104"/>
      <c r="F146" s="104"/>
    </row>
    <row r="147" spans="2:6" ht="11.25">
      <c r="B147" s="104"/>
      <c r="C147" s="104"/>
      <c r="D147" s="104"/>
      <c r="E147" s="104"/>
      <c r="F147" s="104"/>
    </row>
    <row r="148" spans="2:6" ht="11.25">
      <c r="B148" s="104"/>
      <c r="C148" s="104"/>
      <c r="D148" s="104"/>
      <c r="E148" s="104"/>
      <c r="F148" s="104"/>
    </row>
    <row r="149" spans="2:6" ht="11.25">
      <c r="B149" s="104"/>
      <c r="C149" s="104"/>
      <c r="D149" s="104"/>
      <c r="E149" s="104"/>
      <c r="F149" s="104"/>
    </row>
    <row r="150" spans="2:6" ht="11.25">
      <c r="B150" s="104"/>
      <c r="C150" s="104"/>
      <c r="D150" s="104"/>
      <c r="E150" s="104"/>
      <c r="F150" s="104"/>
    </row>
    <row r="151" spans="2:6" ht="11.25">
      <c r="B151" s="104"/>
      <c r="C151" s="104"/>
      <c r="D151" s="104"/>
      <c r="E151" s="104"/>
      <c r="F151" s="104"/>
    </row>
    <row r="152" spans="2:6" ht="11.25">
      <c r="B152" s="104"/>
      <c r="C152" s="104"/>
      <c r="D152" s="104"/>
      <c r="E152" s="104"/>
      <c r="F152" s="104"/>
    </row>
    <row r="153" spans="2:6" ht="11.25">
      <c r="B153" s="104"/>
      <c r="C153" s="104"/>
      <c r="D153" s="104"/>
      <c r="E153" s="104"/>
      <c r="F153" s="104"/>
    </row>
    <row r="154" spans="2:6" ht="11.25">
      <c r="B154" s="104"/>
      <c r="C154" s="104"/>
      <c r="D154" s="104"/>
      <c r="E154" s="104"/>
      <c r="F154" s="104"/>
    </row>
    <row r="155" spans="2:6" ht="11.25">
      <c r="B155" s="104"/>
      <c r="C155" s="104"/>
      <c r="D155" s="104"/>
      <c r="E155" s="104"/>
      <c r="F155" s="104"/>
    </row>
    <row r="156" spans="2:6" ht="11.25">
      <c r="B156" s="104"/>
      <c r="C156" s="104"/>
      <c r="D156" s="104"/>
      <c r="E156" s="104"/>
      <c r="F156" s="104"/>
    </row>
    <row r="157" spans="2:6" ht="11.25">
      <c r="B157" s="104"/>
      <c r="C157" s="104"/>
      <c r="D157" s="104"/>
      <c r="E157" s="104"/>
      <c r="F157" s="104"/>
    </row>
    <row r="158" spans="2:6" ht="11.25">
      <c r="B158" s="104"/>
      <c r="C158" s="104"/>
      <c r="D158" s="104"/>
      <c r="E158" s="104"/>
      <c r="F158" s="104"/>
    </row>
    <row r="159" spans="2:6" ht="11.25">
      <c r="B159" s="104"/>
      <c r="C159" s="104"/>
      <c r="D159" s="104"/>
      <c r="E159" s="104"/>
      <c r="F159" s="104"/>
    </row>
    <row r="160" spans="2:6" ht="11.25">
      <c r="B160" s="104"/>
      <c r="C160" s="104"/>
      <c r="D160" s="104"/>
      <c r="E160" s="104"/>
      <c r="F160" s="104"/>
    </row>
    <row r="161" spans="2:6" ht="11.25">
      <c r="B161" s="104"/>
      <c r="C161" s="104"/>
      <c r="D161" s="104"/>
      <c r="E161" s="104"/>
      <c r="F161" s="104"/>
    </row>
    <row r="162" spans="2:6" ht="11.25">
      <c r="B162" s="104"/>
      <c r="C162" s="104"/>
      <c r="D162" s="104"/>
      <c r="E162" s="104"/>
      <c r="F162" s="104"/>
    </row>
    <row r="163" spans="2:6" ht="11.25">
      <c r="B163" s="104"/>
      <c r="C163" s="104"/>
      <c r="D163" s="104"/>
      <c r="E163" s="104"/>
      <c r="F163" s="104"/>
    </row>
    <row r="164" spans="2:6" ht="11.25">
      <c r="B164" s="104"/>
      <c r="C164" s="104"/>
      <c r="D164" s="104"/>
      <c r="E164" s="104"/>
      <c r="F164" s="104"/>
    </row>
    <row r="165" spans="2:6" ht="11.25">
      <c r="B165" s="104"/>
      <c r="C165" s="104"/>
      <c r="D165" s="104"/>
      <c r="E165" s="104"/>
      <c r="F165" s="104"/>
    </row>
    <row r="166" spans="2:6" ht="11.25">
      <c r="B166" s="104"/>
      <c r="C166" s="104"/>
      <c r="D166" s="104"/>
      <c r="E166" s="104"/>
      <c r="F166" s="104"/>
    </row>
    <row r="167" spans="2:6" ht="11.25">
      <c r="B167" s="104"/>
      <c r="C167" s="104"/>
      <c r="D167" s="104"/>
      <c r="E167" s="104"/>
      <c r="F167" s="104"/>
    </row>
    <row r="168" spans="2:6" ht="11.25">
      <c r="B168" s="104"/>
      <c r="C168" s="104"/>
      <c r="D168" s="104"/>
      <c r="E168" s="104"/>
      <c r="F168" s="104"/>
    </row>
    <row r="169" spans="2:6" ht="11.25">
      <c r="B169" s="104"/>
      <c r="C169" s="104"/>
      <c r="D169" s="104"/>
      <c r="E169" s="104"/>
      <c r="F169" s="104"/>
    </row>
    <row r="170" spans="2:6" ht="11.25">
      <c r="B170" s="104"/>
      <c r="C170" s="104"/>
      <c r="D170" s="104"/>
      <c r="E170" s="104"/>
      <c r="F170" s="104"/>
    </row>
    <row r="171" spans="2:6" ht="11.25">
      <c r="B171" s="104"/>
      <c r="C171" s="104"/>
      <c r="D171" s="104"/>
      <c r="E171" s="104"/>
      <c r="F171" s="104"/>
    </row>
    <row r="172" spans="2:6" ht="11.25">
      <c r="B172" s="104"/>
      <c r="C172" s="104"/>
      <c r="D172" s="104"/>
      <c r="E172" s="104"/>
      <c r="F172" s="104"/>
    </row>
    <row r="173" spans="2:6" ht="11.25">
      <c r="B173" s="104"/>
      <c r="C173" s="104"/>
      <c r="D173" s="104"/>
      <c r="E173" s="104"/>
      <c r="F173" s="104"/>
    </row>
    <row r="174" spans="2:6" ht="11.25">
      <c r="B174" s="104"/>
      <c r="C174" s="104"/>
      <c r="D174" s="104"/>
      <c r="E174" s="104"/>
      <c r="F174" s="104"/>
    </row>
    <row r="175" spans="2:6" ht="11.25">
      <c r="B175" s="104"/>
      <c r="C175" s="104"/>
      <c r="D175" s="104"/>
      <c r="E175" s="104"/>
      <c r="F175" s="104"/>
    </row>
    <row r="176" spans="2:6" ht="11.25">
      <c r="B176" s="104"/>
      <c r="C176" s="104"/>
      <c r="D176" s="104"/>
      <c r="E176" s="104"/>
      <c r="F176" s="104"/>
    </row>
    <row r="177" spans="2:6" ht="11.25">
      <c r="B177" s="104"/>
      <c r="C177" s="104"/>
      <c r="D177" s="104"/>
      <c r="E177" s="104"/>
      <c r="F177" s="104"/>
    </row>
    <row r="178" spans="2:6" ht="11.25">
      <c r="B178" s="104"/>
      <c r="C178" s="104"/>
      <c r="D178" s="104"/>
      <c r="E178" s="104"/>
      <c r="F178" s="104"/>
    </row>
    <row r="179" spans="2:6" ht="11.25">
      <c r="B179" s="104"/>
      <c r="C179" s="104"/>
      <c r="D179" s="104"/>
      <c r="E179" s="104"/>
      <c r="F179" s="104"/>
    </row>
    <row r="180" spans="2:6" ht="11.25">
      <c r="B180" s="104"/>
      <c r="C180" s="104"/>
      <c r="D180" s="104"/>
      <c r="E180" s="104"/>
      <c r="F180" s="104"/>
    </row>
    <row r="181" spans="2:6" ht="11.25">
      <c r="B181" s="104"/>
      <c r="C181" s="104"/>
      <c r="D181" s="104"/>
      <c r="E181" s="104"/>
      <c r="F181" s="104"/>
    </row>
    <row r="182" spans="2:6" ht="11.25">
      <c r="B182" s="104"/>
      <c r="C182" s="104"/>
      <c r="D182" s="104"/>
      <c r="E182" s="104"/>
      <c r="F182" s="104"/>
    </row>
    <row r="183" spans="2:6" ht="11.25">
      <c r="B183" s="104"/>
      <c r="C183" s="104"/>
      <c r="D183" s="104"/>
      <c r="E183" s="104"/>
      <c r="F183" s="104"/>
    </row>
    <row r="184" spans="2:6" ht="11.25">
      <c r="B184" s="104"/>
      <c r="C184" s="104"/>
      <c r="D184" s="104"/>
      <c r="E184" s="104"/>
      <c r="F184" s="104"/>
    </row>
    <row r="185" spans="2:6" ht="11.25">
      <c r="B185" s="104"/>
      <c r="C185" s="104"/>
      <c r="D185" s="104"/>
      <c r="E185" s="104"/>
      <c r="F185" s="104"/>
    </row>
    <row r="186" spans="2:6" ht="11.25">
      <c r="B186" s="104"/>
      <c r="C186" s="104"/>
      <c r="D186" s="104"/>
      <c r="E186" s="104"/>
      <c r="F186" s="104"/>
    </row>
    <row r="187" spans="2:6" ht="11.25">
      <c r="B187" s="104"/>
      <c r="C187" s="104"/>
      <c r="D187" s="104"/>
      <c r="E187" s="104"/>
      <c r="F187" s="104"/>
    </row>
    <row r="188" spans="2:6" ht="11.25">
      <c r="B188" s="104"/>
      <c r="C188" s="104"/>
      <c r="D188" s="104"/>
      <c r="E188" s="104"/>
      <c r="F188" s="104"/>
    </row>
    <row r="189" spans="2:6" ht="11.25">
      <c r="B189" s="104"/>
      <c r="C189" s="104"/>
      <c r="D189" s="104"/>
      <c r="E189" s="104"/>
      <c r="F189" s="104"/>
    </row>
    <row r="190" spans="2:6" ht="11.25">
      <c r="B190" s="104"/>
      <c r="C190" s="104"/>
      <c r="D190" s="104"/>
      <c r="E190" s="104"/>
      <c r="F190" s="104"/>
    </row>
    <row r="191" spans="2:6" ht="11.25">
      <c r="B191" s="104"/>
      <c r="C191" s="104"/>
      <c r="D191" s="104"/>
      <c r="E191" s="104"/>
      <c r="F191" s="104"/>
    </row>
    <row r="192" spans="2:6" ht="11.25">
      <c r="B192" s="104"/>
      <c r="C192" s="104"/>
      <c r="D192" s="104"/>
      <c r="E192" s="104"/>
      <c r="F192" s="104"/>
    </row>
    <row r="193" spans="2:6" ht="11.25">
      <c r="B193" s="104"/>
      <c r="C193" s="104"/>
      <c r="D193" s="104"/>
      <c r="E193" s="104"/>
      <c r="F193" s="104"/>
    </row>
    <row r="194" spans="2:6" ht="11.25">
      <c r="B194" s="104"/>
      <c r="C194" s="104"/>
      <c r="D194" s="104"/>
      <c r="E194" s="104"/>
      <c r="F194" s="104"/>
    </row>
    <row r="195" spans="2:6" ht="11.25">
      <c r="B195" s="104"/>
      <c r="C195" s="104"/>
      <c r="D195" s="104"/>
      <c r="E195" s="104"/>
      <c r="F195" s="104"/>
    </row>
    <row r="196" spans="2:6" ht="11.25">
      <c r="B196" s="104"/>
      <c r="C196" s="104"/>
      <c r="D196" s="104"/>
      <c r="E196" s="104"/>
      <c r="F196" s="104"/>
    </row>
    <row r="197" spans="2:6" ht="11.25">
      <c r="B197" s="104"/>
      <c r="C197" s="104"/>
      <c r="D197" s="104"/>
      <c r="E197" s="104"/>
      <c r="F197" s="104"/>
    </row>
    <row r="198" spans="2:6" ht="11.25">
      <c r="B198" s="104"/>
      <c r="C198" s="104"/>
      <c r="D198" s="104"/>
      <c r="E198" s="104"/>
      <c r="F198" s="104"/>
    </row>
    <row r="199" spans="2:6" ht="11.25">
      <c r="B199" s="104"/>
      <c r="C199" s="104"/>
      <c r="D199" s="104"/>
      <c r="E199" s="104"/>
      <c r="F199" s="104"/>
    </row>
    <row r="200" spans="2:6" ht="11.25">
      <c r="B200" s="104"/>
      <c r="C200" s="104"/>
      <c r="D200" s="104"/>
      <c r="E200" s="104"/>
      <c r="F200" s="104"/>
    </row>
    <row r="201" spans="2:6" ht="11.25">
      <c r="B201" s="104"/>
      <c r="C201" s="104"/>
      <c r="D201" s="104"/>
      <c r="E201" s="104"/>
      <c r="F201" s="104"/>
    </row>
    <row r="202" spans="2:6" ht="11.25">
      <c r="B202" s="104"/>
      <c r="C202" s="104"/>
      <c r="D202" s="104"/>
      <c r="E202" s="104"/>
      <c r="F202" s="104"/>
    </row>
    <row r="203" spans="2:6" ht="11.25">
      <c r="B203" s="104"/>
      <c r="C203" s="104"/>
      <c r="D203" s="104"/>
      <c r="E203" s="104"/>
      <c r="F203" s="104"/>
    </row>
    <row r="204" spans="2:6" ht="11.25">
      <c r="B204" s="104"/>
      <c r="C204" s="104"/>
      <c r="D204" s="104"/>
      <c r="E204" s="104"/>
      <c r="F204" s="104"/>
    </row>
    <row r="205" spans="2:6" ht="11.25">
      <c r="B205" s="104"/>
      <c r="C205" s="104"/>
      <c r="D205" s="104"/>
      <c r="E205" s="104"/>
      <c r="F205" s="104"/>
    </row>
    <row r="206" spans="2:6" ht="11.25">
      <c r="B206" s="104"/>
      <c r="C206" s="104"/>
      <c r="D206" s="104"/>
      <c r="E206" s="104"/>
      <c r="F206" s="104"/>
    </row>
    <row r="207" spans="2:6" ht="11.25">
      <c r="B207" s="104"/>
      <c r="C207" s="104"/>
      <c r="D207" s="104"/>
      <c r="E207" s="104"/>
      <c r="F207" s="104"/>
    </row>
    <row r="208" spans="2:6" ht="11.25">
      <c r="B208" s="104"/>
      <c r="C208" s="104"/>
      <c r="D208" s="104"/>
      <c r="E208" s="104"/>
      <c r="F208" s="104"/>
    </row>
    <row r="209" spans="2:6" ht="11.25">
      <c r="B209" s="104"/>
      <c r="C209" s="104"/>
      <c r="D209" s="104"/>
      <c r="E209" s="104"/>
      <c r="F209" s="104"/>
    </row>
    <row r="210" spans="2:6" ht="11.25">
      <c r="B210" s="104"/>
      <c r="C210" s="104"/>
      <c r="D210" s="104"/>
      <c r="E210" s="104"/>
      <c r="F210" s="104"/>
    </row>
    <row r="211" spans="2:6" ht="11.25">
      <c r="B211" s="104"/>
      <c r="C211" s="104"/>
      <c r="D211" s="104"/>
      <c r="E211" s="104"/>
      <c r="F211" s="104"/>
    </row>
    <row r="212" spans="2:6" ht="11.25">
      <c r="B212" s="104"/>
      <c r="C212" s="104"/>
      <c r="D212" s="104"/>
      <c r="E212" s="104"/>
      <c r="F212" s="104"/>
    </row>
    <row r="213" spans="2:6" ht="11.25">
      <c r="B213" s="104"/>
      <c r="C213" s="104"/>
      <c r="D213" s="104"/>
      <c r="E213" s="104"/>
      <c r="F213" s="104"/>
    </row>
    <row r="214" spans="2:6" ht="11.25">
      <c r="B214" s="104"/>
      <c r="C214" s="104"/>
      <c r="D214" s="104"/>
      <c r="E214" s="104"/>
      <c r="F214" s="104"/>
    </row>
    <row r="215" spans="2:6" ht="11.25">
      <c r="B215" s="104"/>
      <c r="C215" s="104"/>
      <c r="D215" s="104"/>
      <c r="E215" s="104"/>
      <c r="F215" s="104"/>
    </row>
    <row r="216" spans="2:6" ht="11.25">
      <c r="B216" s="104"/>
      <c r="C216" s="104"/>
      <c r="D216" s="104"/>
      <c r="E216" s="104"/>
      <c r="F216" s="104"/>
    </row>
    <row r="217" spans="2:6" ht="11.25">
      <c r="B217" s="104"/>
      <c r="C217" s="104"/>
      <c r="D217" s="104"/>
      <c r="E217" s="104"/>
      <c r="F217" s="104"/>
    </row>
    <row r="218" spans="2:6" ht="11.25">
      <c r="B218" s="104"/>
      <c r="C218" s="104"/>
      <c r="D218" s="104"/>
      <c r="E218" s="104"/>
      <c r="F218" s="104"/>
    </row>
    <row r="219" spans="2:6" ht="11.25">
      <c r="B219" s="104"/>
      <c r="C219" s="104"/>
      <c r="D219" s="104"/>
      <c r="E219" s="104"/>
      <c r="F219" s="104"/>
    </row>
    <row r="220" spans="2:6" ht="11.25">
      <c r="B220" s="104"/>
      <c r="C220" s="104"/>
      <c r="D220" s="104"/>
      <c r="E220" s="104"/>
      <c r="F220" s="104"/>
    </row>
    <row r="221" spans="2:6" ht="11.25">
      <c r="B221" s="104"/>
      <c r="C221" s="104"/>
      <c r="D221" s="104"/>
      <c r="E221" s="104"/>
      <c r="F221" s="104"/>
    </row>
    <row r="222" spans="2:6" ht="11.25">
      <c r="B222" s="104"/>
      <c r="C222" s="104"/>
      <c r="D222" s="104"/>
      <c r="E222" s="104"/>
      <c r="F222" s="104"/>
    </row>
    <row r="223" spans="2:6" ht="11.25">
      <c r="B223" s="104"/>
      <c r="C223" s="104"/>
      <c r="D223" s="104"/>
      <c r="E223" s="104"/>
      <c r="F223" s="104"/>
    </row>
    <row r="224" spans="2:6" ht="11.25">
      <c r="B224" s="104"/>
      <c r="C224" s="104"/>
      <c r="D224" s="104"/>
      <c r="E224" s="104"/>
      <c r="F224" s="104"/>
    </row>
    <row r="225" spans="2:6" ht="11.25">
      <c r="B225" s="104"/>
      <c r="C225" s="104"/>
      <c r="D225" s="104"/>
      <c r="E225" s="104"/>
      <c r="F225" s="104"/>
    </row>
    <row r="226" spans="2:6" ht="11.25">
      <c r="B226" s="104"/>
      <c r="C226" s="104"/>
      <c r="D226" s="104"/>
      <c r="E226" s="104"/>
      <c r="F226" s="104"/>
    </row>
    <row r="227" spans="2:6" ht="11.25">
      <c r="B227" s="104"/>
      <c r="C227" s="104"/>
      <c r="D227" s="104"/>
      <c r="E227" s="104"/>
      <c r="F227" s="104"/>
    </row>
    <row r="228" spans="2:6" ht="11.25">
      <c r="B228" s="104"/>
      <c r="C228" s="104"/>
      <c r="D228" s="104"/>
      <c r="E228" s="104"/>
      <c r="F228" s="104"/>
    </row>
    <row r="229" spans="2:6" ht="11.25">
      <c r="B229" s="104"/>
      <c r="C229" s="104"/>
      <c r="D229" s="104"/>
      <c r="E229" s="104"/>
      <c r="F229" s="104"/>
    </row>
    <row r="230" spans="2:6" ht="11.25">
      <c r="B230" s="104"/>
      <c r="C230" s="104"/>
      <c r="D230" s="104"/>
      <c r="E230" s="104"/>
      <c r="F230" s="104"/>
    </row>
    <row r="231" spans="2:6" ht="11.25">
      <c r="B231" s="104"/>
      <c r="C231" s="104"/>
      <c r="D231" s="104"/>
      <c r="E231" s="104"/>
      <c r="F231" s="104"/>
    </row>
    <row r="232" spans="2:6" ht="11.25">
      <c r="B232" s="104"/>
      <c r="C232" s="104"/>
      <c r="D232" s="104"/>
      <c r="E232" s="104"/>
      <c r="F232" s="104"/>
    </row>
    <row r="233" spans="2:6" ht="11.25">
      <c r="B233" s="104"/>
      <c r="C233" s="104"/>
      <c r="D233" s="104"/>
      <c r="E233" s="104"/>
      <c r="F233" s="104"/>
    </row>
    <row r="234" spans="2:6" ht="11.25">
      <c r="B234" s="104"/>
      <c r="C234" s="104"/>
      <c r="D234" s="104"/>
      <c r="E234" s="104"/>
      <c r="F234" s="104"/>
    </row>
    <row r="235" spans="2:6" ht="11.25">
      <c r="B235" s="104"/>
      <c r="C235" s="104"/>
      <c r="D235" s="104"/>
      <c r="E235" s="104"/>
      <c r="F235" s="104"/>
    </row>
    <row r="236" spans="2:6" ht="11.25">
      <c r="B236" s="104"/>
      <c r="C236" s="104"/>
      <c r="D236" s="104"/>
      <c r="E236" s="104"/>
      <c r="F236" s="104"/>
    </row>
    <row r="237" spans="2:6" ht="11.25">
      <c r="B237" s="104"/>
      <c r="C237" s="104"/>
      <c r="D237" s="104"/>
      <c r="E237" s="104"/>
      <c r="F237" s="104"/>
    </row>
    <row r="238" spans="2:6" ht="11.25">
      <c r="B238" s="104"/>
      <c r="C238" s="104"/>
      <c r="D238" s="104"/>
      <c r="E238" s="104"/>
      <c r="F238" s="104"/>
    </row>
    <row r="239" spans="2:6" ht="11.25">
      <c r="B239" s="104"/>
      <c r="C239" s="104"/>
      <c r="D239" s="104"/>
      <c r="E239" s="104"/>
      <c r="F239" s="104"/>
    </row>
    <row r="240" spans="2:6" ht="11.25">
      <c r="B240" s="104"/>
      <c r="C240" s="104"/>
      <c r="D240" s="104"/>
      <c r="E240" s="104"/>
      <c r="F240" s="104"/>
    </row>
    <row r="241" spans="2:6" ht="11.25">
      <c r="B241" s="104"/>
      <c r="C241" s="104"/>
      <c r="D241" s="104"/>
      <c r="E241" s="104"/>
      <c r="F241" s="104"/>
    </row>
    <row r="242" spans="2:6" ht="11.25">
      <c r="B242" s="104"/>
      <c r="C242" s="104"/>
      <c r="D242" s="104"/>
      <c r="E242" s="104"/>
      <c r="F242" s="104"/>
    </row>
    <row r="243" spans="2:6" ht="11.25">
      <c r="B243" s="104"/>
      <c r="C243" s="104"/>
      <c r="D243" s="104"/>
      <c r="E243" s="104"/>
      <c r="F243" s="104"/>
    </row>
    <row r="244" spans="2:6" ht="11.25">
      <c r="B244" s="104"/>
      <c r="C244" s="104"/>
      <c r="D244" s="104"/>
      <c r="E244" s="104"/>
      <c r="F244" s="104"/>
    </row>
    <row r="245" spans="2:6" ht="11.25">
      <c r="B245" s="104"/>
      <c r="C245" s="104"/>
      <c r="D245" s="104"/>
      <c r="E245" s="104"/>
      <c r="F245" s="104"/>
    </row>
    <row r="246" spans="2:6" ht="11.25">
      <c r="B246" s="104"/>
      <c r="C246" s="104"/>
      <c r="D246" s="104"/>
      <c r="E246" s="104"/>
      <c r="F246" s="104"/>
    </row>
    <row r="247" spans="2:6" ht="11.25">
      <c r="B247" s="104"/>
      <c r="C247" s="104"/>
      <c r="D247" s="104"/>
      <c r="E247" s="104"/>
      <c r="F247" s="104"/>
    </row>
    <row r="248" spans="2:6" ht="11.25">
      <c r="B248" s="104"/>
      <c r="C248" s="104"/>
      <c r="D248" s="104"/>
      <c r="E248" s="104"/>
      <c r="F248" s="104"/>
    </row>
    <row r="249" spans="2:6" ht="11.25">
      <c r="B249" s="104"/>
      <c r="C249" s="104"/>
      <c r="D249" s="104"/>
      <c r="E249" s="104"/>
      <c r="F249" s="104"/>
    </row>
    <row r="250" spans="2:6" ht="11.25">
      <c r="B250" s="104"/>
      <c r="C250" s="104"/>
      <c r="D250" s="104"/>
      <c r="E250" s="104"/>
      <c r="F250" s="104"/>
    </row>
    <row r="251" spans="2:6" ht="11.25">
      <c r="B251" s="104"/>
      <c r="C251" s="104"/>
      <c r="D251" s="104"/>
      <c r="E251" s="104"/>
      <c r="F251" s="104"/>
    </row>
    <row r="252" spans="2:6" ht="11.25">
      <c r="B252" s="104"/>
      <c r="C252" s="104"/>
      <c r="D252" s="104"/>
      <c r="E252" s="104"/>
      <c r="F252" s="104"/>
    </row>
    <row r="253" spans="2:6" ht="11.25">
      <c r="B253" s="104"/>
      <c r="C253" s="104"/>
      <c r="D253" s="104"/>
      <c r="E253" s="104"/>
      <c r="F253" s="104"/>
    </row>
    <row r="254" spans="2:6" ht="11.25">
      <c r="B254" s="104"/>
      <c r="C254" s="104"/>
      <c r="D254" s="104"/>
      <c r="E254" s="104"/>
      <c r="F254" s="104"/>
    </row>
    <row r="255" spans="2:6" ht="11.25">
      <c r="B255" s="104"/>
      <c r="C255" s="104"/>
      <c r="D255" s="104"/>
      <c r="E255" s="104"/>
      <c r="F255" s="104"/>
    </row>
    <row r="256" spans="2:6" ht="11.25">
      <c r="B256" s="104"/>
      <c r="C256" s="104"/>
      <c r="D256" s="104"/>
      <c r="E256" s="104"/>
      <c r="F256" s="104"/>
    </row>
    <row r="257" spans="2:6" ht="11.25">
      <c r="B257" s="104"/>
      <c r="C257" s="104"/>
      <c r="D257" s="104"/>
      <c r="E257" s="104"/>
      <c r="F257" s="104"/>
    </row>
    <row r="258" spans="2:6" ht="11.25">
      <c r="B258" s="104"/>
      <c r="C258" s="104"/>
      <c r="D258" s="104"/>
      <c r="E258" s="104"/>
      <c r="F258" s="104"/>
    </row>
    <row r="259" spans="2:6" ht="11.25">
      <c r="B259" s="104"/>
      <c r="C259" s="104"/>
      <c r="D259" s="104"/>
      <c r="E259" s="104"/>
      <c r="F259" s="104"/>
    </row>
    <row r="260" spans="2:6" ht="11.25">
      <c r="B260" s="104"/>
      <c r="C260" s="104"/>
      <c r="D260" s="104"/>
      <c r="E260" s="104"/>
      <c r="F260" s="104"/>
    </row>
    <row r="261" spans="2:6" ht="11.25">
      <c r="B261" s="104"/>
      <c r="C261" s="104"/>
      <c r="D261" s="104"/>
      <c r="E261" s="104"/>
      <c r="F261" s="104"/>
    </row>
    <row r="262" spans="2:6" ht="11.25">
      <c r="B262" s="104"/>
      <c r="C262" s="104"/>
      <c r="D262" s="104"/>
      <c r="E262" s="104"/>
      <c r="F262" s="104"/>
    </row>
    <row r="263" spans="2:6" ht="11.25">
      <c r="B263" s="104"/>
      <c r="C263" s="104"/>
      <c r="D263" s="104"/>
      <c r="E263" s="104"/>
      <c r="F263" s="104"/>
    </row>
    <row r="264" spans="2:6" ht="11.25">
      <c r="B264" s="104"/>
      <c r="C264" s="104"/>
      <c r="D264" s="104"/>
      <c r="E264" s="104"/>
      <c r="F264" s="104"/>
    </row>
    <row r="265" spans="2:6" ht="11.25">
      <c r="B265" s="104"/>
      <c r="C265" s="104"/>
      <c r="D265" s="104"/>
      <c r="E265" s="104"/>
      <c r="F265" s="104"/>
    </row>
    <row r="266" spans="2:6" ht="11.25">
      <c r="B266" s="104"/>
      <c r="C266" s="104"/>
      <c r="D266" s="104"/>
      <c r="E266" s="104"/>
      <c r="F266" s="104"/>
    </row>
    <row r="267" spans="2:6" ht="11.25">
      <c r="B267" s="104"/>
      <c r="C267" s="104"/>
      <c r="D267" s="104"/>
      <c r="E267" s="104"/>
      <c r="F267" s="104"/>
    </row>
    <row r="268" spans="2:6" ht="11.25">
      <c r="B268" s="104"/>
      <c r="C268" s="104"/>
      <c r="D268" s="104"/>
      <c r="E268" s="104"/>
      <c r="F268" s="104"/>
    </row>
    <row r="269" spans="2:6" ht="11.25">
      <c r="B269" s="104"/>
      <c r="C269" s="104"/>
      <c r="D269" s="104"/>
      <c r="E269" s="104"/>
      <c r="F269" s="104"/>
    </row>
    <row r="270" spans="2:6" ht="11.25">
      <c r="B270" s="104"/>
      <c r="C270" s="104"/>
      <c r="D270" s="104"/>
      <c r="E270" s="104"/>
      <c r="F270" s="104"/>
    </row>
    <row r="271" spans="2:6" ht="11.25">
      <c r="B271" s="104"/>
      <c r="C271" s="104"/>
      <c r="D271" s="104"/>
      <c r="E271" s="104"/>
      <c r="F271" s="104"/>
    </row>
    <row r="272" spans="2:6" ht="11.25">
      <c r="B272" s="104"/>
      <c r="C272" s="104"/>
      <c r="D272" s="104"/>
      <c r="E272" s="104"/>
      <c r="F272" s="104"/>
    </row>
    <row r="273" spans="2:6" ht="11.25">
      <c r="B273" s="104"/>
      <c r="C273" s="104"/>
      <c r="D273" s="104"/>
      <c r="E273" s="104"/>
      <c r="F273" s="104"/>
    </row>
    <row r="274" spans="2:6" ht="11.25">
      <c r="B274" s="104"/>
      <c r="C274" s="104"/>
      <c r="D274" s="104"/>
      <c r="E274" s="104"/>
      <c r="F274" s="104"/>
    </row>
    <row r="275" spans="2:6" ht="11.25">
      <c r="B275" s="104"/>
      <c r="C275" s="104"/>
      <c r="D275" s="104"/>
      <c r="E275" s="104"/>
      <c r="F275" s="104"/>
    </row>
    <row r="276" spans="2:6" ht="11.25">
      <c r="B276" s="104"/>
      <c r="C276" s="104"/>
      <c r="D276" s="104"/>
      <c r="E276" s="104"/>
      <c r="F276" s="104"/>
    </row>
    <row r="277" spans="2:6" ht="11.25">
      <c r="B277" s="104"/>
      <c r="C277" s="104"/>
      <c r="D277" s="104"/>
      <c r="E277" s="104"/>
      <c r="F277" s="104"/>
    </row>
    <row r="278" spans="2:6" ht="11.25">
      <c r="B278" s="104"/>
      <c r="C278" s="104"/>
      <c r="D278" s="104"/>
      <c r="E278" s="104"/>
      <c r="F278" s="104"/>
    </row>
    <row r="279" spans="2:6" ht="11.25">
      <c r="B279" s="104"/>
      <c r="C279" s="104"/>
      <c r="D279" s="104"/>
      <c r="E279" s="104"/>
      <c r="F279" s="104"/>
    </row>
    <row r="280" spans="2:6" ht="11.25">
      <c r="B280" s="104"/>
      <c r="C280" s="104"/>
      <c r="D280" s="104"/>
      <c r="E280" s="104"/>
      <c r="F280" s="104"/>
    </row>
    <row r="281" spans="2:6" ht="11.25">
      <c r="B281" s="104"/>
      <c r="C281" s="104"/>
      <c r="D281" s="104"/>
      <c r="E281" s="104"/>
      <c r="F281" s="104"/>
    </row>
    <row r="282" spans="2:6" ht="11.25">
      <c r="B282" s="104"/>
      <c r="C282" s="104"/>
      <c r="D282" s="104"/>
      <c r="E282" s="104"/>
      <c r="F282" s="104"/>
    </row>
    <row r="283" spans="2:6" ht="11.25">
      <c r="B283" s="104"/>
      <c r="C283" s="104"/>
      <c r="D283" s="104"/>
      <c r="E283" s="104"/>
      <c r="F283" s="104"/>
    </row>
    <row r="284" spans="2:6" ht="11.25">
      <c r="B284" s="104"/>
      <c r="C284" s="104"/>
      <c r="D284" s="104"/>
      <c r="E284" s="104"/>
      <c r="F284" s="104"/>
    </row>
    <row r="285" spans="2:6" ht="11.25">
      <c r="B285" s="104"/>
      <c r="C285" s="104"/>
      <c r="D285" s="104"/>
      <c r="E285" s="104"/>
      <c r="F285" s="104"/>
    </row>
    <row r="286" spans="2:6" ht="11.25">
      <c r="B286" s="104"/>
      <c r="C286" s="104"/>
      <c r="D286" s="104"/>
      <c r="E286" s="104"/>
      <c r="F286" s="104"/>
    </row>
    <row r="287" spans="2:6" ht="11.25">
      <c r="B287" s="104"/>
      <c r="C287" s="104"/>
      <c r="D287" s="104"/>
      <c r="E287" s="104"/>
      <c r="F287" s="104"/>
    </row>
    <row r="288" spans="2:6" ht="11.25">
      <c r="B288" s="104"/>
      <c r="C288" s="104"/>
      <c r="D288" s="104"/>
      <c r="E288" s="104"/>
      <c r="F288" s="104"/>
    </row>
    <row r="289" spans="2:6" ht="11.25">
      <c r="B289" s="104"/>
      <c r="C289" s="104"/>
      <c r="D289" s="104"/>
      <c r="E289" s="104"/>
      <c r="F289" s="104"/>
    </row>
    <row r="290" spans="2:6" ht="11.25">
      <c r="B290" s="104"/>
      <c r="C290" s="104"/>
      <c r="D290" s="104"/>
      <c r="E290" s="104"/>
      <c r="F290" s="104"/>
    </row>
    <row r="291" spans="2:6" ht="11.25">
      <c r="B291" s="104"/>
      <c r="C291" s="104"/>
      <c r="D291" s="104"/>
      <c r="E291" s="104"/>
      <c r="F291" s="104"/>
    </row>
    <row r="292" spans="2:6" ht="11.25">
      <c r="B292" s="104"/>
      <c r="C292" s="104"/>
      <c r="D292" s="104"/>
      <c r="E292" s="104"/>
      <c r="F292" s="104"/>
    </row>
    <row r="293" spans="2:6" ht="11.25">
      <c r="B293" s="104"/>
      <c r="C293" s="104"/>
      <c r="D293" s="104"/>
      <c r="E293" s="104"/>
      <c r="F293" s="104"/>
    </row>
    <row r="294" spans="2:6" ht="11.25">
      <c r="B294" s="104"/>
      <c r="C294" s="104"/>
      <c r="D294" s="104"/>
      <c r="E294" s="104"/>
      <c r="F294" s="104"/>
    </row>
    <row r="295" spans="2:6" ht="11.25">
      <c r="B295" s="104"/>
      <c r="C295" s="104"/>
      <c r="D295" s="104"/>
      <c r="E295" s="104"/>
      <c r="F295" s="104"/>
    </row>
    <row r="296" spans="2:6" ht="11.25">
      <c r="B296" s="104"/>
      <c r="C296" s="104"/>
      <c r="D296" s="104"/>
      <c r="E296" s="104"/>
      <c r="F296" s="104"/>
    </row>
    <row r="297" spans="2:6" ht="11.25">
      <c r="B297" s="104"/>
      <c r="C297" s="104"/>
      <c r="D297" s="104"/>
      <c r="E297" s="104"/>
      <c r="F297" s="104"/>
    </row>
    <row r="298" spans="2:6" ht="11.25">
      <c r="B298" s="104"/>
      <c r="C298" s="104"/>
      <c r="D298" s="104"/>
      <c r="E298" s="104"/>
      <c r="F298" s="104"/>
    </row>
    <row r="299" spans="2:6" ht="11.25">
      <c r="B299" s="104"/>
      <c r="C299" s="104"/>
      <c r="D299" s="104"/>
      <c r="E299" s="104"/>
      <c r="F299" s="104"/>
    </row>
    <row r="300" spans="2:6" ht="11.25">
      <c r="B300" s="104"/>
      <c r="C300" s="104"/>
      <c r="D300" s="104"/>
      <c r="E300" s="104"/>
      <c r="F300" s="104"/>
    </row>
    <row r="301" spans="2:6" ht="11.25">
      <c r="B301" s="104"/>
      <c r="C301" s="104"/>
      <c r="D301" s="104"/>
      <c r="E301" s="104"/>
      <c r="F301" s="104"/>
    </row>
    <row r="302" spans="2:6" ht="11.25">
      <c r="B302" s="104"/>
      <c r="C302" s="104"/>
      <c r="D302" s="104"/>
      <c r="E302" s="104"/>
      <c r="F302" s="104"/>
    </row>
    <row r="303" spans="2:6" ht="11.25">
      <c r="B303" s="104"/>
      <c r="C303" s="104"/>
      <c r="D303" s="104"/>
      <c r="E303" s="104"/>
      <c r="F303" s="104"/>
    </row>
    <row r="304" spans="2:6" ht="11.25">
      <c r="B304" s="104"/>
      <c r="C304" s="104"/>
      <c r="D304" s="104"/>
      <c r="E304" s="104"/>
      <c r="F304" s="104"/>
    </row>
    <row r="305" spans="2:6" ht="11.25">
      <c r="B305" s="104"/>
      <c r="C305" s="104"/>
      <c r="D305" s="104"/>
      <c r="E305" s="104"/>
      <c r="F305" s="104"/>
    </row>
    <row r="306" spans="2:6" ht="11.25">
      <c r="B306" s="104"/>
      <c r="C306" s="104"/>
      <c r="D306" s="104"/>
      <c r="E306" s="104"/>
      <c r="F306" s="104"/>
    </row>
    <row r="307" spans="2:6" ht="11.25">
      <c r="B307" s="104"/>
      <c r="C307" s="104"/>
      <c r="D307" s="104"/>
      <c r="E307" s="104"/>
      <c r="F307" s="104"/>
    </row>
  </sheetData>
  <sheetProtection/>
  <mergeCells count="8">
    <mergeCell ref="A1:Q1"/>
    <mergeCell ref="A15:G15"/>
    <mergeCell ref="A2:T2"/>
    <mergeCell ref="A4:A5"/>
    <mergeCell ref="B4:G4"/>
    <mergeCell ref="B5:C5"/>
    <mergeCell ref="D5:E5"/>
    <mergeCell ref="F5:G5"/>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Emploi/Solidarité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SMIC et minimum garanti au 1er juillet 2006 -Le SMIC - Rémunération - Dossiers - Ministère du Travail, des Relations sociales et de la Solidarité</dc:title>
  <dc:subject/>
  <dc:creator>DREES</dc:creator>
  <cp:keywords/>
  <dc:description/>
  <cp:lastModifiedBy>BERARD, Arnaud (DREES/EXTERNE/EXTERNES)</cp:lastModifiedBy>
  <cp:lastPrinted>2008-12-15T13:57:55Z</cp:lastPrinted>
  <dcterms:created xsi:type="dcterms:W3CDTF">2002-04-24T14:10:10Z</dcterms:created>
  <dcterms:modified xsi:type="dcterms:W3CDTF">2020-10-12T11:30:57Z</dcterms:modified>
  <cp:category/>
  <cp:version/>
  <cp:contentType/>
  <cp:contentStatus/>
</cp:coreProperties>
</file>