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Tableau 1" sheetId="1" r:id="rId1"/>
    <sheet name="Graphique 1" sheetId="2" r:id="rId2"/>
    <sheet name="Graphique 2" sheetId="3" r:id="rId3"/>
    <sheet name="Tableau complémentaire A" sheetId="4" r:id="rId4"/>
  </sheets>
  <definedNames/>
  <calcPr fullCalcOnLoad="1"/>
</workbook>
</file>

<file path=xl/sharedStrings.xml><?xml version="1.0" encoding="utf-8"?>
<sst xmlns="http://schemas.openxmlformats.org/spreadsheetml/2006/main" count="145" uniqueCount="142">
  <si>
    <t>Classe 1</t>
  </si>
  <si>
    <t>Classe 2</t>
  </si>
  <si>
    <t>Classe 3</t>
  </si>
  <si>
    <t>France entière</t>
  </si>
  <si>
    <t>Territoires</t>
  </si>
  <si>
    <t>Demandes de soins pour stress, troubles anxieux ou dépressifs</t>
  </si>
  <si>
    <t>Diagnostic</t>
  </si>
  <si>
    <t>Surveillance</t>
  </si>
  <si>
    <t>Téléconsultations</t>
  </si>
  <si>
    <t>Consultations par téléphone</t>
  </si>
  <si>
    <t>Consultations au cabinet</t>
  </si>
  <si>
    <t>Visites à domicile</t>
  </si>
  <si>
    <t xml:space="preserve">Participation à une organisation territoriale </t>
  </si>
  <si>
    <t>Participation à un centre dédié</t>
  </si>
  <si>
    <t>Adressage à une organisation territoriale</t>
  </si>
  <si>
    <t>Adressage à un centre dédié</t>
  </si>
  <si>
    <t>Départements</t>
  </si>
  <si>
    <t>Essonne</t>
  </si>
  <si>
    <t>Vosges</t>
  </si>
  <si>
    <t>Paris</t>
  </si>
  <si>
    <t>Val-d'Oise</t>
  </si>
  <si>
    <t>Val-de-Marne</t>
  </si>
  <si>
    <t>Hauts-de-Seine</t>
  </si>
  <si>
    <t>Seine-Saint-Denis</t>
  </si>
  <si>
    <t>Haut-Rhin</t>
  </si>
  <si>
    <t>Guyane</t>
  </si>
  <si>
    <t>Haute-Corse</t>
  </si>
  <si>
    <t>Tarn-et-Garonne</t>
  </si>
  <si>
    <t>Tarn</t>
  </si>
  <si>
    <t>Lozere</t>
  </si>
  <si>
    <t>Ariege</t>
  </si>
  <si>
    <t>Alpes-de-Haute-Provence</t>
  </si>
  <si>
    <t>Dordogne</t>
  </si>
  <si>
    <t>Haute-Loire</t>
  </si>
  <si>
    <t>Cantal</t>
  </si>
  <si>
    <t>Martinique</t>
  </si>
  <si>
    <t>Hautes-Alpes</t>
  </si>
  <si>
    <t>Allier</t>
  </si>
  <si>
    <t>Charente</t>
  </si>
  <si>
    <t>La Reunion</t>
  </si>
  <si>
    <t>Pyrenees-Atlantiques</t>
  </si>
  <si>
    <t>Correze</t>
  </si>
  <si>
    <t>Gironde</t>
  </si>
  <si>
    <t>Haute-Vienne</t>
  </si>
  <si>
    <t>Pyrenees-Orientales</t>
  </si>
  <si>
    <t>Puy-de-Dome</t>
  </si>
  <si>
    <t>Gers</t>
  </si>
  <si>
    <t>Guadeloupe</t>
  </si>
  <si>
    <t>Lot</t>
  </si>
  <si>
    <t>Vienne</t>
  </si>
  <si>
    <t>Charente-Maritime</t>
  </si>
  <si>
    <t>Hautes-Pyrenees</t>
  </si>
  <si>
    <t>Cotes-d'Armor</t>
  </si>
  <si>
    <t>Creuse</t>
  </si>
  <si>
    <t>Bouches-du-Rhone</t>
  </si>
  <si>
    <t>Haute-Garonne</t>
  </si>
  <si>
    <t>Calvados</t>
  </si>
  <si>
    <t>Finistere</t>
  </si>
  <si>
    <t>Indre-et-Loire</t>
  </si>
  <si>
    <t>Orne</t>
  </si>
  <si>
    <t>Vendee</t>
  </si>
  <si>
    <t>Pas-de-Calais</t>
  </si>
  <si>
    <t>Landes</t>
  </si>
  <si>
    <t>Vaucluse</t>
  </si>
  <si>
    <t>Yonne</t>
  </si>
  <si>
    <t>Var</t>
  </si>
  <si>
    <t>Morbihan</t>
  </si>
  <si>
    <t>Ille-et-Vilaine</t>
  </si>
  <si>
    <t>Lot-et-Garonne</t>
  </si>
  <si>
    <t>Jura</t>
  </si>
  <si>
    <t>Loire-Atlantique</t>
  </si>
  <si>
    <t>Aude</t>
  </si>
  <si>
    <t>Mayenne</t>
  </si>
  <si>
    <t>Loiret</t>
  </si>
  <si>
    <t>Gard</t>
  </si>
  <si>
    <t>Herault</t>
  </si>
  <si>
    <t>Eure</t>
  </si>
  <si>
    <t>Sarthe</t>
  </si>
  <si>
    <t>Drome</t>
  </si>
  <si>
    <t>Alpes-Maritimes</t>
  </si>
  <si>
    <t>Isere</t>
  </si>
  <si>
    <t>Cher</t>
  </si>
  <si>
    <t>Savoie</t>
  </si>
  <si>
    <t>Aube</t>
  </si>
  <si>
    <t>Loir-et-Cher</t>
  </si>
  <si>
    <t>Manche</t>
  </si>
  <si>
    <t>Saone-et-Loire</t>
  </si>
  <si>
    <t>Aveyron</t>
  </si>
  <si>
    <t>Seine-Maritime</t>
  </si>
  <si>
    <t>Maine-et-Loire</t>
  </si>
  <si>
    <t>Ardennes</t>
  </si>
  <si>
    <t>Nievre</t>
  </si>
  <si>
    <t>Loire</t>
  </si>
  <si>
    <t>Somme</t>
  </si>
  <si>
    <t>Nord</t>
  </si>
  <si>
    <t>Deux-Sevres</t>
  </si>
  <si>
    <t>Ardeche</t>
  </si>
  <si>
    <t>Ain</t>
  </si>
  <si>
    <t>Indre</t>
  </si>
  <si>
    <t>Haute-Marne</t>
  </si>
  <si>
    <t>Haute-Savoie</t>
  </si>
  <si>
    <t>Eure-et-Loir</t>
  </si>
  <si>
    <t>Meurthe-et-Moselle</t>
  </si>
  <si>
    <t>Corse-du-Sud</t>
  </si>
  <si>
    <t>Cote-d'Or</t>
  </si>
  <si>
    <t>Meuse</t>
  </si>
  <si>
    <t>Marne</t>
  </si>
  <si>
    <t>Rhone</t>
  </si>
  <si>
    <t>Haute-Saone</t>
  </si>
  <si>
    <t>Aisne</t>
  </si>
  <si>
    <t>Doubs</t>
  </si>
  <si>
    <t>Oise</t>
  </si>
  <si>
    <t>Territoire de Belfort</t>
  </si>
  <si>
    <t>Moselle</t>
  </si>
  <si>
    <t>Bas-Rhin</t>
  </si>
  <si>
    <t>Seine-et-Marne</t>
  </si>
  <si>
    <t>Yvelines</t>
  </si>
  <si>
    <t>Moins de 25 %</t>
  </si>
  <si>
    <t>Entre 25 et 50 %</t>
  </si>
  <si>
    <t>Entre 50 et 75 %</t>
  </si>
  <si>
    <t>Plus de 75 %</t>
  </si>
  <si>
    <t>Suivis de grossesses</t>
  </si>
  <si>
    <t>Motifs de consultation</t>
  </si>
  <si>
    <t>Graphique 1. Part des consultations dont le coronavirus est le motif principal</t>
  </si>
  <si>
    <t>A augmenté
de moins de 50 %</t>
  </si>
  <si>
    <t>A augmenté
de plus de 50 %</t>
  </si>
  <si>
    <t>A été similaire
à l'habitude</t>
  </si>
  <si>
    <t>A diminué
de moins de 50 %</t>
  </si>
  <si>
    <t>Graphique 2. Fréquence des motifs de consultation par rapport à la fréquence habituelle</t>
  </si>
  <si>
    <t>A diminué
de plus de 50</t>
  </si>
  <si>
    <t>En %</t>
  </si>
  <si>
    <t>Évolution moyenne
de la surmortalité
(en % par rapport à 2019)</t>
  </si>
  <si>
    <t>Classes
de département</t>
  </si>
  <si>
    <r>
      <t>Tableau complémentaire A. Classes de départements selon l'intensité
de l'épidémie mesurée par la surmortalité en évolution par rapport
à 2019 sur la période du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 xml:space="preserve"> mars au 20 avril</t>
    </r>
  </si>
  <si>
    <r>
      <rPr>
        <b/>
        <sz val="8"/>
        <color indexed="8"/>
        <rFont val="Arial"/>
        <family val="2"/>
      </rPr>
      <t>Lecture</t>
    </r>
    <r>
      <rPr>
        <sz val="8"/>
        <color indexed="8"/>
        <rFont val="Arial"/>
        <family val="2"/>
      </rPr>
      <t xml:space="preserve"> - Le département du Cher appartient à la classe 1, pour laquelle la surmortalité sur la période du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mars au 20 avril 2020 a été de 5,2 % par rapport à 2019 en moyenne. 
</t>
    </r>
    <r>
      <rPr>
        <b/>
        <sz val="8"/>
        <color indexed="8"/>
        <rFont val="Arial"/>
        <family val="2"/>
      </rPr>
      <t xml:space="preserve">Champ </t>
    </r>
    <r>
      <rPr>
        <sz val="8"/>
        <color indexed="8"/>
        <rFont val="Arial"/>
        <family val="2"/>
      </rPr>
      <t xml:space="preserve">- France entière, hors Mayotte.
</t>
    </r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- Données de l'état civil, Insee, 1</t>
    </r>
    <r>
      <rPr>
        <vertAlign val="superscript"/>
        <sz val="8"/>
        <color indexed="8"/>
        <rFont val="Arial"/>
        <family val="2"/>
      </rPr>
      <t xml:space="preserve">er </t>
    </r>
    <r>
      <rPr>
        <sz val="8"/>
        <color indexed="8"/>
        <rFont val="Arial"/>
        <family val="2"/>
      </rPr>
      <t xml:space="preserve">mars au 20 avril, 2019-2020 </t>
    </r>
  </si>
  <si>
    <t>Tableau 1. Organisations mises en place pour le diagnostic et la surveillance
des patients concernés par le Covid-19</t>
  </si>
  <si>
    <t>Lecture • 90 % des médecins ont mis en place une surveillance de leurs patients Covid-19 par consultations par téléphone.
Champ • Médecins généralistes libéraux installés au 1er janvier 2018 sans mode d’exercice particulier exclusif, France entière, hors Mayotte.
Sources • DREES, observatoires régionaux de la santé (ORS) et unions régionales des professions de santé (URPS) de Provence-Alpes-Côte d’Azur et des Pays de la Loire, quatrième Panel d’observation des pratiques et des conditions d’exercice en médecine générale de ville, 9 au 21 avril 2020. Données semi-définitives.</t>
  </si>
  <si>
    <t>Note • Les médecins généralistes de la classe 1 représentent 70 % des médecins généralistes, ceux de la classe 2, 18,5 % et ceux de la classe 3, 11,5 %. La classe 1 correspond aux départements les moins touchés par l’épidémie, la classe 2 correspond aux départements moyennement touchés et la classe 3 aux départements les plus touchés (encadré 3).
Lecture • Le coronavirus était le motif ou sujet principal pour moins de 25 % des consultations pour 63 % des médecins généralistes lors de la première quinzaine d’avril.
Champ • Médecins généralistes libéraux installés au 1er janvier 2018 sans mode d’exercice particulier exclusif, France entière, hors Mayotte.
Sources • DREES, observatoires régionaux de la santé (ORS) et unions régionales des professions de santé (URPS) de Provence-Alpes-Côte d’Azur et des Pays de la Loire, quatrième Panel d’observation des pratiques et des conditions d’exercice en médecine générale de ville, 9 au 21 avril 2020. Données semi-définitives.</t>
  </si>
  <si>
    <t>Lecture • 37 % des médecins généralistes estiment que les demandes de soins liés à la santé mentale (stress, troubles anxieux ou dépressifs) ont augmenté de moins de 50 % par rapport à leur fréquence habituelle et 17 % estiment qu’elles ont augmenté de plus de 50 %.
Champ • Médecins généralistes libéraux installés au 1er janvier 2018 sans mode d’exercice particulier exclusif, France entière, hors Mayotte.
Sources • DREES, observatoires régionaux de la santé (ORS) et unions régionales des professions de santé (URPS) de Provence-Alpes-Côte d’Azur et des Pays de la Loire, quatrième Panel d’observation des pratiques et des conditions d’exercice en médecine générale de ville, 9 au 21 avril 2020. Données semi-définitives.</t>
  </si>
  <si>
    <t>Consultations de suivi et/ou renouvellements
d’ordonnance de patients que vous suivez
habituellement pour une maladie chronique</t>
  </si>
  <si>
    <t>Suivis pédiatriques (par exemple, vaccins
et consultations obligatoires…)</t>
  </si>
  <si>
    <t>Demandes de soins suite à des complications
de maladies chroniques jusqu’ici stables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</si>
</sst>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1" fontId="41" fillId="0" borderId="10" xfId="50" applyNumberFormat="1" applyFont="1" applyBorder="1" applyAlignment="1">
      <alignment horizontal="center" vertical="center"/>
    </xf>
    <xf numFmtId="0" fontId="41" fillId="0" borderId="0" xfId="0" applyFont="1" applyAlignment="1">
      <alignment horizontal="right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9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13" borderId="12" xfId="0" applyFont="1" applyFill="1" applyBorder="1" applyAlignment="1">
      <alignment horizontal="left" vertical="center"/>
    </xf>
    <xf numFmtId="0" fontId="41" fillId="13" borderId="13" xfId="0" applyFont="1" applyFill="1" applyBorder="1" applyAlignment="1">
      <alignment horizontal="left" vertical="center"/>
    </xf>
    <xf numFmtId="0" fontId="41" fillId="13" borderId="14" xfId="0" applyFont="1" applyFill="1" applyBorder="1" applyAlignment="1">
      <alignment horizontal="left" vertical="center"/>
    </xf>
    <xf numFmtId="0" fontId="41" fillId="17" borderId="12" xfId="0" applyFont="1" applyFill="1" applyBorder="1" applyAlignment="1">
      <alignment horizontal="left" vertical="center"/>
    </xf>
    <xf numFmtId="0" fontId="41" fillId="17" borderId="13" xfId="0" applyFont="1" applyFill="1" applyBorder="1" applyAlignment="1">
      <alignment horizontal="left" vertical="center"/>
    </xf>
    <xf numFmtId="0" fontId="41" fillId="17" borderId="14" xfId="0" applyFont="1" applyFill="1" applyBorder="1" applyAlignment="1">
      <alignment horizontal="left" vertical="center"/>
    </xf>
    <xf numFmtId="0" fontId="41" fillId="15" borderId="12" xfId="0" applyFont="1" applyFill="1" applyBorder="1" applyAlignment="1">
      <alignment horizontal="left" vertical="center"/>
    </xf>
    <xf numFmtId="0" fontId="41" fillId="15" borderId="13" xfId="0" applyFont="1" applyFill="1" applyBorder="1" applyAlignment="1">
      <alignment horizontal="left" vertical="center"/>
    </xf>
    <xf numFmtId="0" fontId="41" fillId="15" borderId="14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tabSelected="1" zoomScalePageLayoutView="0" workbookViewId="0" topLeftCell="A1">
      <selection activeCell="F16" sqref="F16"/>
    </sheetView>
  </sheetViews>
  <sheetFormatPr defaultColWidth="11.421875" defaultRowHeight="15"/>
  <cols>
    <col min="1" max="1" width="2.421875" style="0" customWidth="1"/>
    <col min="2" max="2" width="32.57421875" style="0" customWidth="1"/>
    <col min="3" max="4" width="14.7109375" style="0" customWidth="1"/>
  </cols>
  <sheetData>
    <row r="1" ht="12" customHeight="1"/>
    <row r="2" spans="2:4" s="10" customFormat="1" ht="25.5" customHeight="1">
      <c r="B2" s="26" t="s">
        <v>135</v>
      </c>
      <c r="C2" s="26"/>
      <c r="D2" s="26"/>
    </row>
    <row r="3" spans="2:4" ht="15">
      <c r="B3" s="12"/>
      <c r="C3" s="3" t="s">
        <v>6</v>
      </c>
      <c r="D3" s="3" t="s">
        <v>7</v>
      </c>
    </row>
    <row r="4" spans="2:4" ht="15">
      <c r="B4" s="4" t="s">
        <v>8</v>
      </c>
      <c r="C4" s="11">
        <v>0.72</v>
      </c>
      <c r="D4" s="11">
        <v>0.71</v>
      </c>
    </row>
    <row r="5" spans="2:4" ht="15">
      <c r="B5" s="4" t="s">
        <v>9</v>
      </c>
      <c r="C5" s="11">
        <v>0.83</v>
      </c>
      <c r="D5" s="11">
        <v>0.9</v>
      </c>
    </row>
    <row r="6" spans="2:4" ht="15">
      <c r="B6" s="4" t="s">
        <v>10</v>
      </c>
      <c r="C6" s="11">
        <v>0.78</v>
      </c>
      <c r="D6" s="11">
        <v>0.54</v>
      </c>
    </row>
    <row r="7" spans="2:4" ht="15">
      <c r="B7" s="4" t="s">
        <v>11</v>
      </c>
      <c r="C7" s="11">
        <v>0.51</v>
      </c>
      <c r="D7" s="11">
        <v>0.38</v>
      </c>
    </row>
    <row r="8" spans="2:4" ht="15">
      <c r="B8" s="4" t="s">
        <v>12</v>
      </c>
      <c r="C8" s="11">
        <v>0.3</v>
      </c>
      <c r="D8" s="11">
        <v>0.27</v>
      </c>
    </row>
    <row r="9" spans="2:4" ht="15">
      <c r="B9" s="4" t="s">
        <v>13</v>
      </c>
      <c r="C9" s="11">
        <v>0.25</v>
      </c>
      <c r="D9" s="11">
        <v>0.21</v>
      </c>
    </row>
    <row r="10" spans="2:4" ht="15">
      <c r="B10" s="4" t="s">
        <v>14</v>
      </c>
      <c r="C10" s="11">
        <v>0.15</v>
      </c>
      <c r="D10" s="11">
        <v>0.09</v>
      </c>
    </row>
    <row r="11" spans="2:4" ht="15">
      <c r="B11" s="4" t="s">
        <v>15</v>
      </c>
      <c r="C11" s="11">
        <v>0.2</v>
      </c>
      <c r="D11" s="11">
        <v>0.13</v>
      </c>
    </row>
    <row r="12" spans="2:4" ht="96.75" customHeight="1">
      <c r="B12" s="25" t="s">
        <v>136</v>
      </c>
      <c r="C12" s="30"/>
      <c r="D12" s="30"/>
    </row>
  </sheetData>
  <sheetProtection/>
  <mergeCells count="2">
    <mergeCell ref="B12:D12"/>
    <mergeCell ref="B2:D2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showGridLines="0" zoomScalePageLayoutView="0" workbookViewId="0" topLeftCell="A1">
      <selection activeCell="J8" sqref="J8"/>
    </sheetView>
  </sheetViews>
  <sheetFormatPr defaultColWidth="11.421875" defaultRowHeight="15"/>
  <cols>
    <col min="1" max="1" width="2.28125" style="2" customWidth="1"/>
    <col min="2" max="2" width="11.421875" style="2" customWidth="1"/>
    <col min="3" max="3" width="13.00390625" style="2" customWidth="1"/>
    <col min="4" max="7" width="15.7109375" style="2" customWidth="1"/>
    <col min="8" max="16384" width="11.421875" style="2" customWidth="1"/>
  </cols>
  <sheetData>
    <row r="1" ht="10.5" customHeight="1"/>
    <row r="2" spans="2:7" ht="16.5" customHeight="1">
      <c r="B2" s="26" t="s">
        <v>123</v>
      </c>
      <c r="C2" s="26"/>
      <c r="D2" s="26"/>
      <c r="E2" s="26"/>
      <c r="F2" s="26"/>
      <c r="G2" s="26"/>
    </row>
    <row r="3" spans="2:7" ht="15" customHeight="1">
      <c r="B3" s="27"/>
      <c r="C3" s="28"/>
      <c r="D3" s="3" t="s">
        <v>117</v>
      </c>
      <c r="E3" s="3" t="s">
        <v>118</v>
      </c>
      <c r="F3" s="3" t="s">
        <v>119</v>
      </c>
      <c r="G3" s="3" t="s">
        <v>120</v>
      </c>
    </row>
    <row r="4" spans="2:7" ht="15" customHeight="1">
      <c r="B4" s="23" t="s">
        <v>4</v>
      </c>
      <c r="C4" s="4" t="s">
        <v>0</v>
      </c>
      <c r="D4" s="5">
        <f>0.7368*100</f>
        <v>73.68</v>
      </c>
      <c r="E4" s="5">
        <f>0.2055*100</f>
        <v>20.549999999999997</v>
      </c>
      <c r="F4" s="5">
        <f>0.0457*100</f>
        <v>4.569999999999999</v>
      </c>
      <c r="G4" s="5">
        <f>0.012*100</f>
        <v>1.2</v>
      </c>
    </row>
    <row r="5" spans="2:7" ht="15" customHeight="1">
      <c r="B5" s="23"/>
      <c r="C5" s="4" t="s">
        <v>1</v>
      </c>
      <c r="D5" s="5">
        <f>0.435*100</f>
        <v>43.5</v>
      </c>
      <c r="E5" s="5">
        <f>0.3094*100</f>
        <v>30.94</v>
      </c>
      <c r="F5" s="5">
        <f>0.1928*100</f>
        <v>19.28</v>
      </c>
      <c r="G5" s="5">
        <f>0.0628*100</f>
        <v>6.279999999999999</v>
      </c>
    </row>
    <row r="6" spans="2:7" ht="15" customHeight="1">
      <c r="B6" s="23"/>
      <c r="C6" s="4" t="s">
        <v>2</v>
      </c>
      <c r="D6" s="5">
        <f>0.2786*100</f>
        <v>27.860000000000003</v>
      </c>
      <c r="E6" s="5">
        <f>0.4643*100</f>
        <v>46.43</v>
      </c>
      <c r="F6" s="5">
        <f>0.1929*100</f>
        <v>19.29</v>
      </c>
      <c r="G6" s="5">
        <f>0.0643*100</f>
        <v>6.43</v>
      </c>
    </row>
    <row r="7" spans="2:7" ht="15" customHeight="1">
      <c r="B7" s="23"/>
      <c r="C7" s="4" t="s">
        <v>3</v>
      </c>
      <c r="D7" s="5">
        <f>0.6268*100</f>
        <v>62.68</v>
      </c>
      <c r="E7" s="5">
        <f>0.2552*100</f>
        <v>25.52</v>
      </c>
      <c r="F7" s="5">
        <f>0.0904*100</f>
        <v>9.04</v>
      </c>
      <c r="G7" s="5">
        <f>0.0276*100</f>
        <v>2.76</v>
      </c>
    </row>
    <row r="8" spans="2:7" ht="120" customHeight="1">
      <c r="B8" s="24" t="s">
        <v>137</v>
      </c>
      <c r="C8" s="25"/>
      <c r="D8" s="25"/>
      <c r="E8" s="25"/>
      <c r="F8" s="25"/>
      <c r="G8" s="25"/>
    </row>
  </sheetData>
  <sheetProtection/>
  <mergeCells count="4">
    <mergeCell ref="B4:B7"/>
    <mergeCell ref="B8:G8"/>
    <mergeCell ref="B2:G2"/>
    <mergeCell ref="B3:C3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0"/>
  <sheetViews>
    <sheetView showGridLines="0" zoomScalePageLayoutView="0" workbookViewId="0" topLeftCell="A1">
      <selection activeCell="H19" sqref="H19"/>
    </sheetView>
  </sheetViews>
  <sheetFormatPr defaultColWidth="11.421875" defaultRowHeight="15"/>
  <cols>
    <col min="1" max="1" width="2.28125" style="1" customWidth="1"/>
    <col min="2" max="2" width="22.00390625" style="1" bestFit="1" customWidth="1"/>
    <col min="3" max="3" width="33.28125" style="1" customWidth="1"/>
    <col min="4" max="8" width="15.7109375" style="1" customWidth="1"/>
    <col min="9" max="16384" width="11.421875" style="1" customWidth="1"/>
  </cols>
  <sheetData>
    <row r="1" ht="12" customHeight="1"/>
    <row r="2" spans="2:8" ht="11.25" customHeight="1">
      <c r="B2" s="26" t="s">
        <v>128</v>
      </c>
      <c r="C2" s="26"/>
      <c r="D2" s="26"/>
      <c r="E2" s="26"/>
      <c r="F2" s="26"/>
      <c r="G2" s="26"/>
      <c r="H2" s="26"/>
    </row>
    <row r="3" spans="2:8" ht="9.75" customHeight="1">
      <c r="B3" s="9"/>
      <c r="C3" s="9"/>
      <c r="D3" s="9"/>
      <c r="E3" s="9"/>
      <c r="F3" s="9"/>
      <c r="G3" s="9"/>
      <c r="H3" s="6" t="s">
        <v>130</v>
      </c>
    </row>
    <row r="4" spans="2:8" ht="30" customHeight="1">
      <c r="B4" s="27"/>
      <c r="C4" s="28"/>
      <c r="D4" s="7" t="s">
        <v>129</v>
      </c>
      <c r="E4" s="7" t="s">
        <v>127</v>
      </c>
      <c r="F4" s="7" t="s">
        <v>126</v>
      </c>
      <c r="G4" s="7" t="s">
        <v>124</v>
      </c>
      <c r="H4" s="7" t="s">
        <v>125</v>
      </c>
    </row>
    <row r="5" spans="2:8" ht="39.75" customHeight="1">
      <c r="B5" s="29" t="s">
        <v>122</v>
      </c>
      <c r="C5" s="8" t="s">
        <v>139</v>
      </c>
      <c r="D5" s="34">
        <v>63</v>
      </c>
      <c r="E5" s="34">
        <v>30</v>
      </c>
      <c r="F5" s="34">
        <v>6</v>
      </c>
      <c r="G5" s="34">
        <v>1</v>
      </c>
      <c r="H5" s="34">
        <v>1</v>
      </c>
    </row>
    <row r="6" spans="2:8" ht="30" customHeight="1">
      <c r="B6" s="29"/>
      <c r="C6" s="8" t="s">
        <v>140</v>
      </c>
      <c r="D6" s="34">
        <v>58</v>
      </c>
      <c r="E6" s="34">
        <v>25</v>
      </c>
      <c r="F6" s="34">
        <v>16</v>
      </c>
      <c r="G6" s="34">
        <v>1</v>
      </c>
      <c r="H6" s="34">
        <v>0</v>
      </c>
    </row>
    <row r="7" spans="2:8" ht="30" customHeight="1">
      <c r="B7" s="29"/>
      <c r="C7" s="8" t="s">
        <v>141</v>
      </c>
      <c r="D7" s="34">
        <v>48</v>
      </c>
      <c r="E7" s="34">
        <v>22</v>
      </c>
      <c r="F7" s="34">
        <v>26</v>
      </c>
      <c r="G7" s="34">
        <v>3</v>
      </c>
      <c r="H7" s="34">
        <v>1</v>
      </c>
    </row>
    <row r="8" spans="2:8" ht="15" customHeight="1">
      <c r="B8" s="29"/>
      <c r="C8" s="8" t="s">
        <v>121</v>
      </c>
      <c r="D8" s="34">
        <f>0.44*100</f>
        <v>44</v>
      </c>
      <c r="E8" s="34">
        <f>0.13*100</f>
        <v>13</v>
      </c>
      <c r="F8" s="34">
        <f>0.41*100</f>
        <v>41</v>
      </c>
      <c r="G8" s="34">
        <f>0.02*100</f>
        <v>2</v>
      </c>
      <c r="H8" s="34">
        <f>0*100</f>
        <v>0</v>
      </c>
    </row>
    <row r="9" spans="2:8" ht="30" customHeight="1">
      <c r="B9" s="29"/>
      <c r="C9" s="8" t="s">
        <v>5</v>
      </c>
      <c r="D9" s="34">
        <f>0.11*100</f>
        <v>11</v>
      </c>
      <c r="E9" s="34">
        <f>0.11*100</f>
        <v>11</v>
      </c>
      <c r="F9" s="34">
        <f>0.23*100</f>
        <v>23</v>
      </c>
      <c r="G9" s="34">
        <v>37</v>
      </c>
      <c r="H9" s="34">
        <v>17</v>
      </c>
    </row>
    <row r="10" spans="2:8" ht="62.25" customHeight="1">
      <c r="B10" s="24" t="s">
        <v>138</v>
      </c>
      <c r="C10" s="25"/>
      <c r="D10" s="25"/>
      <c r="E10" s="25"/>
      <c r="F10" s="25"/>
      <c r="G10" s="25"/>
      <c r="H10" s="25"/>
    </row>
  </sheetData>
  <sheetProtection/>
  <mergeCells count="4">
    <mergeCell ref="B5:B9"/>
    <mergeCell ref="B2:H2"/>
    <mergeCell ref="B10:H10"/>
    <mergeCell ref="B4:C4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04"/>
  <sheetViews>
    <sheetView showGridLines="0" zoomScalePageLayoutView="0" workbookViewId="0" topLeftCell="A1">
      <selection activeCell="I5" sqref="I5"/>
    </sheetView>
  </sheetViews>
  <sheetFormatPr defaultColWidth="11.421875" defaultRowHeight="15"/>
  <cols>
    <col min="1" max="1" width="2.421875" style="0" customWidth="1"/>
    <col min="2" max="2" width="15.8515625" style="0" customWidth="1"/>
    <col min="3" max="3" width="20.8515625" style="0" customWidth="1"/>
    <col min="4" max="4" width="21.7109375" style="0" customWidth="1"/>
  </cols>
  <sheetData>
    <row r="1" ht="12" customHeight="1"/>
    <row r="2" spans="2:4" ht="39.75" customHeight="1">
      <c r="B2" s="26" t="s">
        <v>133</v>
      </c>
      <c r="C2" s="31"/>
      <c r="D2" s="31"/>
    </row>
    <row r="3" spans="2:4" ht="54.75" customHeight="1">
      <c r="B3" s="7" t="s">
        <v>132</v>
      </c>
      <c r="C3" s="3" t="s">
        <v>16</v>
      </c>
      <c r="D3" s="13" t="s">
        <v>131</v>
      </c>
    </row>
    <row r="4" spans="2:4" ht="15">
      <c r="B4" s="32" t="s">
        <v>0</v>
      </c>
      <c r="C4" s="14" t="s">
        <v>25</v>
      </c>
      <c r="D4" s="33">
        <v>0.052</v>
      </c>
    </row>
    <row r="5" spans="2:4" ht="15">
      <c r="B5" s="32"/>
      <c r="C5" s="15" t="s">
        <v>26</v>
      </c>
      <c r="D5" s="33"/>
    </row>
    <row r="6" spans="2:4" ht="15">
      <c r="B6" s="32"/>
      <c r="C6" s="15" t="s">
        <v>27</v>
      </c>
      <c r="D6" s="33"/>
    </row>
    <row r="7" spans="2:4" ht="15">
      <c r="B7" s="32"/>
      <c r="C7" s="15" t="s">
        <v>28</v>
      </c>
      <c r="D7" s="33"/>
    </row>
    <row r="8" spans="2:4" ht="15" customHeight="1">
      <c r="B8" s="32"/>
      <c r="C8" s="15" t="s">
        <v>29</v>
      </c>
      <c r="D8" s="33"/>
    </row>
    <row r="9" spans="2:4" ht="15">
      <c r="B9" s="32"/>
      <c r="C9" s="15" t="s">
        <v>30</v>
      </c>
      <c r="D9" s="33"/>
    </row>
    <row r="10" spans="2:4" ht="15">
      <c r="B10" s="32"/>
      <c r="C10" s="15" t="s">
        <v>31</v>
      </c>
      <c r="D10" s="33"/>
    </row>
    <row r="11" spans="2:4" ht="15">
      <c r="B11" s="32"/>
      <c r="C11" s="15" t="s">
        <v>32</v>
      </c>
      <c r="D11" s="33"/>
    </row>
    <row r="12" spans="2:4" ht="15">
      <c r="B12" s="32"/>
      <c r="C12" s="15" t="s">
        <v>33</v>
      </c>
      <c r="D12" s="33"/>
    </row>
    <row r="13" spans="2:4" ht="15">
      <c r="B13" s="32"/>
      <c r="C13" s="15" t="s">
        <v>34</v>
      </c>
      <c r="D13" s="33"/>
    </row>
    <row r="14" spans="2:4" ht="15">
      <c r="B14" s="32"/>
      <c r="C14" s="15" t="s">
        <v>35</v>
      </c>
      <c r="D14" s="33"/>
    </row>
    <row r="15" spans="2:4" ht="15">
      <c r="B15" s="32"/>
      <c r="C15" s="15" t="s">
        <v>36</v>
      </c>
      <c r="D15" s="33"/>
    </row>
    <row r="16" spans="2:4" ht="15">
      <c r="B16" s="32"/>
      <c r="C16" s="15" t="s">
        <v>37</v>
      </c>
      <c r="D16" s="33"/>
    </row>
    <row r="17" spans="2:4" ht="15">
      <c r="B17" s="32"/>
      <c r="C17" s="15" t="s">
        <v>38</v>
      </c>
      <c r="D17" s="33"/>
    </row>
    <row r="18" spans="2:4" ht="15">
      <c r="B18" s="32"/>
      <c r="C18" s="15" t="s">
        <v>39</v>
      </c>
      <c r="D18" s="33"/>
    </row>
    <row r="19" spans="2:4" ht="15">
      <c r="B19" s="32"/>
      <c r="C19" s="15" t="s">
        <v>40</v>
      </c>
      <c r="D19" s="33"/>
    </row>
    <row r="20" spans="2:4" ht="15">
      <c r="B20" s="32"/>
      <c r="C20" s="15" t="s">
        <v>41</v>
      </c>
      <c r="D20" s="33"/>
    </row>
    <row r="21" spans="2:4" ht="15">
      <c r="B21" s="32"/>
      <c r="C21" s="15" t="s">
        <v>42</v>
      </c>
      <c r="D21" s="33"/>
    </row>
    <row r="22" spans="2:4" ht="15">
      <c r="B22" s="32"/>
      <c r="C22" s="15" t="s">
        <v>43</v>
      </c>
      <c r="D22" s="33"/>
    </row>
    <row r="23" spans="2:4" ht="15">
      <c r="B23" s="32"/>
      <c r="C23" s="15" t="s">
        <v>44</v>
      </c>
      <c r="D23" s="33"/>
    </row>
    <row r="24" spans="2:4" ht="15">
      <c r="B24" s="32"/>
      <c r="C24" s="15" t="s">
        <v>45</v>
      </c>
      <c r="D24" s="33"/>
    </row>
    <row r="25" spans="2:4" ht="15">
      <c r="B25" s="32"/>
      <c r="C25" s="15" t="s">
        <v>46</v>
      </c>
      <c r="D25" s="33"/>
    </row>
    <row r="26" spans="2:4" ht="15">
      <c r="B26" s="32"/>
      <c r="C26" s="15" t="s">
        <v>47</v>
      </c>
      <c r="D26" s="33"/>
    </row>
    <row r="27" spans="2:4" ht="15">
      <c r="B27" s="32"/>
      <c r="C27" s="15" t="s">
        <v>48</v>
      </c>
      <c r="D27" s="33"/>
    </row>
    <row r="28" spans="2:4" ht="15">
      <c r="B28" s="32"/>
      <c r="C28" s="15" t="s">
        <v>49</v>
      </c>
      <c r="D28" s="33"/>
    </row>
    <row r="29" spans="2:4" ht="15">
      <c r="B29" s="32"/>
      <c r="C29" s="15" t="s">
        <v>50</v>
      </c>
      <c r="D29" s="33"/>
    </row>
    <row r="30" spans="2:4" ht="15">
      <c r="B30" s="32"/>
      <c r="C30" s="15" t="s">
        <v>51</v>
      </c>
      <c r="D30" s="33"/>
    </row>
    <row r="31" spans="2:4" ht="15">
      <c r="B31" s="32"/>
      <c r="C31" s="15" t="s">
        <v>52</v>
      </c>
      <c r="D31" s="33"/>
    </row>
    <row r="32" spans="2:4" ht="15">
      <c r="B32" s="32"/>
      <c r="C32" s="15" t="s">
        <v>53</v>
      </c>
      <c r="D32" s="33"/>
    </row>
    <row r="33" spans="2:4" ht="15">
      <c r="B33" s="32"/>
      <c r="C33" s="15" t="s">
        <v>54</v>
      </c>
      <c r="D33" s="33"/>
    </row>
    <row r="34" spans="2:4" ht="15">
      <c r="B34" s="32"/>
      <c r="C34" s="15" t="s">
        <v>55</v>
      </c>
      <c r="D34" s="33"/>
    </row>
    <row r="35" spans="2:4" ht="15">
      <c r="B35" s="32"/>
      <c r="C35" s="15" t="s">
        <v>56</v>
      </c>
      <c r="D35" s="33"/>
    </row>
    <row r="36" spans="2:4" ht="15">
      <c r="B36" s="32"/>
      <c r="C36" s="15" t="s">
        <v>57</v>
      </c>
      <c r="D36" s="33"/>
    </row>
    <row r="37" spans="2:4" ht="15">
      <c r="B37" s="32"/>
      <c r="C37" s="15" t="s">
        <v>58</v>
      </c>
      <c r="D37" s="33"/>
    </row>
    <row r="38" spans="2:4" ht="15">
      <c r="B38" s="32"/>
      <c r="C38" s="15" t="s">
        <v>59</v>
      </c>
      <c r="D38" s="33"/>
    </row>
    <row r="39" spans="2:4" ht="15">
      <c r="B39" s="32"/>
      <c r="C39" s="15" t="s">
        <v>60</v>
      </c>
      <c r="D39" s="33"/>
    </row>
    <row r="40" spans="2:4" ht="15">
      <c r="B40" s="32"/>
      <c r="C40" s="15" t="s">
        <v>61</v>
      </c>
      <c r="D40" s="33"/>
    </row>
    <row r="41" spans="2:4" ht="15">
      <c r="B41" s="32"/>
      <c r="C41" s="15" t="s">
        <v>62</v>
      </c>
      <c r="D41" s="33"/>
    </row>
    <row r="42" spans="2:4" ht="15">
      <c r="B42" s="32"/>
      <c r="C42" s="15" t="s">
        <v>63</v>
      </c>
      <c r="D42" s="33"/>
    </row>
    <row r="43" spans="2:4" ht="15">
      <c r="B43" s="32"/>
      <c r="C43" s="15" t="s">
        <v>64</v>
      </c>
      <c r="D43" s="33"/>
    </row>
    <row r="44" spans="2:4" ht="15">
      <c r="B44" s="32"/>
      <c r="C44" s="15" t="s">
        <v>65</v>
      </c>
      <c r="D44" s="33"/>
    </row>
    <row r="45" spans="2:4" ht="15">
      <c r="B45" s="32"/>
      <c r="C45" s="15" t="s">
        <v>66</v>
      </c>
      <c r="D45" s="33"/>
    </row>
    <row r="46" spans="2:4" ht="15">
      <c r="B46" s="32"/>
      <c r="C46" s="15" t="s">
        <v>67</v>
      </c>
      <c r="D46" s="33"/>
    </row>
    <row r="47" spans="2:4" ht="15">
      <c r="B47" s="32"/>
      <c r="C47" s="15" t="s">
        <v>68</v>
      </c>
      <c r="D47" s="33"/>
    </row>
    <row r="48" spans="2:4" ht="15">
      <c r="B48" s="32"/>
      <c r="C48" s="15" t="s">
        <v>69</v>
      </c>
      <c r="D48" s="33"/>
    </row>
    <row r="49" spans="2:4" ht="15">
      <c r="B49" s="32"/>
      <c r="C49" s="15" t="s">
        <v>70</v>
      </c>
      <c r="D49" s="33"/>
    </row>
    <row r="50" spans="2:4" ht="15">
      <c r="B50" s="32"/>
      <c r="C50" s="15" t="s">
        <v>71</v>
      </c>
      <c r="D50" s="33"/>
    </row>
    <row r="51" spans="2:4" ht="15">
      <c r="B51" s="32"/>
      <c r="C51" s="15" t="s">
        <v>72</v>
      </c>
      <c r="D51" s="33"/>
    </row>
    <row r="52" spans="2:4" ht="15">
      <c r="B52" s="32"/>
      <c r="C52" s="15" t="s">
        <v>73</v>
      </c>
      <c r="D52" s="33"/>
    </row>
    <row r="53" spans="2:4" ht="15">
      <c r="B53" s="32"/>
      <c r="C53" s="15" t="s">
        <v>74</v>
      </c>
      <c r="D53" s="33"/>
    </row>
    <row r="54" spans="2:4" ht="15">
      <c r="B54" s="32"/>
      <c r="C54" s="15" t="s">
        <v>75</v>
      </c>
      <c r="D54" s="33"/>
    </row>
    <row r="55" spans="2:4" ht="15">
      <c r="B55" s="32"/>
      <c r="C55" s="15" t="s">
        <v>76</v>
      </c>
      <c r="D55" s="33"/>
    </row>
    <row r="56" spans="2:4" ht="15">
      <c r="B56" s="32"/>
      <c r="C56" s="15" t="s">
        <v>77</v>
      </c>
      <c r="D56" s="33"/>
    </row>
    <row r="57" spans="2:4" ht="15">
      <c r="B57" s="32"/>
      <c r="C57" s="15" t="s">
        <v>78</v>
      </c>
      <c r="D57" s="33"/>
    </row>
    <row r="58" spans="2:4" ht="15">
      <c r="B58" s="32"/>
      <c r="C58" s="15" t="s">
        <v>79</v>
      </c>
      <c r="D58" s="33"/>
    </row>
    <row r="59" spans="2:4" ht="15">
      <c r="B59" s="32"/>
      <c r="C59" s="15" t="s">
        <v>80</v>
      </c>
      <c r="D59" s="33"/>
    </row>
    <row r="60" spans="2:4" ht="15">
      <c r="B60" s="32"/>
      <c r="C60" s="15" t="s">
        <v>81</v>
      </c>
      <c r="D60" s="33"/>
    </row>
    <row r="61" spans="2:4" ht="15">
      <c r="B61" s="32"/>
      <c r="C61" s="15" t="s">
        <v>82</v>
      </c>
      <c r="D61" s="33"/>
    </row>
    <row r="62" spans="2:4" ht="15">
      <c r="B62" s="32"/>
      <c r="C62" s="15" t="s">
        <v>83</v>
      </c>
      <c r="D62" s="33"/>
    </row>
    <row r="63" spans="2:4" ht="15">
      <c r="B63" s="32"/>
      <c r="C63" s="15" t="s">
        <v>84</v>
      </c>
      <c r="D63" s="33"/>
    </row>
    <row r="64" spans="2:4" ht="15">
      <c r="B64" s="32"/>
      <c r="C64" s="15" t="s">
        <v>85</v>
      </c>
      <c r="D64" s="33"/>
    </row>
    <row r="65" spans="2:4" ht="15">
      <c r="B65" s="32"/>
      <c r="C65" s="15" t="s">
        <v>86</v>
      </c>
      <c r="D65" s="33"/>
    </row>
    <row r="66" spans="2:4" ht="15">
      <c r="B66" s="32"/>
      <c r="C66" s="15" t="s">
        <v>87</v>
      </c>
      <c r="D66" s="33"/>
    </row>
    <row r="67" spans="2:4" ht="15">
      <c r="B67" s="32"/>
      <c r="C67" s="15" t="s">
        <v>88</v>
      </c>
      <c r="D67" s="33"/>
    </row>
    <row r="68" spans="2:4" ht="15">
      <c r="B68" s="32"/>
      <c r="C68" s="15" t="s">
        <v>89</v>
      </c>
      <c r="D68" s="33"/>
    </row>
    <row r="69" spans="2:4" ht="15">
      <c r="B69" s="32"/>
      <c r="C69" s="15" t="s">
        <v>90</v>
      </c>
      <c r="D69" s="33"/>
    </row>
    <row r="70" spans="2:4" ht="15">
      <c r="B70" s="32"/>
      <c r="C70" s="15" t="s">
        <v>91</v>
      </c>
      <c r="D70" s="33"/>
    </row>
    <row r="71" spans="2:4" ht="15">
      <c r="B71" s="32"/>
      <c r="C71" s="15" t="s">
        <v>92</v>
      </c>
      <c r="D71" s="33"/>
    </row>
    <row r="72" spans="2:4" ht="15">
      <c r="B72" s="32"/>
      <c r="C72" s="15" t="s">
        <v>93</v>
      </c>
      <c r="D72" s="33"/>
    </row>
    <row r="73" spans="2:4" ht="15">
      <c r="B73" s="32"/>
      <c r="C73" s="15" t="s">
        <v>94</v>
      </c>
      <c r="D73" s="33"/>
    </row>
    <row r="74" spans="2:4" ht="15">
      <c r="B74" s="32"/>
      <c r="C74" s="15" t="s">
        <v>95</v>
      </c>
      <c r="D74" s="33"/>
    </row>
    <row r="75" spans="2:4" ht="15">
      <c r="B75" s="32"/>
      <c r="C75" s="16" t="s">
        <v>96</v>
      </c>
      <c r="D75" s="33"/>
    </row>
    <row r="76" spans="2:4" ht="15">
      <c r="B76" s="32" t="s">
        <v>1</v>
      </c>
      <c r="C76" s="17" t="s">
        <v>97</v>
      </c>
      <c r="D76" s="33">
        <v>0.445</v>
      </c>
    </row>
    <row r="77" spans="2:4" ht="15">
      <c r="B77" s="32"/>
      <c r="C77" s="18" t="s">
        <v>98</v>
      </c>
      <c r="D77" s="33"/>
    </row>
    <row r="78" spans="2:4" ht="15">
      <c r="B78" s="32"/>
      <c r="C78" s="18" t="s">
        <v>99</v>
      </c>
      <c r="D78" s="33"/>
    </row>
    <row r="79" spans="2:4" ht="15">
      <c r="B79" s="32"/>
      <c r="C79" s="18" t="s">
        <v>100</v>
      </c>
      <c r="D79" s="33"/>
    </row>
    <row r="80" spans="2:4" ht="15">
      <c r="B80" s="32"/>
      <c r="C80" s="18" t="s">
        <v>101</v>
      </c>
      <c r="D80" s="33"/>
    </row>
    <row r="81" spans="2:4" ht="15">
      <c r="B81" s="32"/>
      <c r="C81" s="18" t="s">
        <v>102</v>
      </c>
      <c r="D81" s="33"/>
    </row>
    <row r="82" spans="2:4" ht="15">
      <c r="B82" s="32"/>
      <c r="C82" s="18" t="s">
        <v>103</v>
      </c>
      <c r="D82" s="33"/>
    </row>
    <row r="83" spans="2:4" ht="15">
      <c r="B83" s="32"/>
      <c r="C83" s="18" t="s">
        <v>104</v>
      </c>
      <c r="D83" s="33"/>
    </row>
    <row r="84" spans="2:4" ht="15">
      <c r="B84" s="32"/>
      <c r="C84" s="18" t="s">
        <v>105</v>
      </c>
      <c r="D84" s="33"/>
    </row>
    <row r="85" spans="2:4" ht="15">
      <c r="B85" s="32"/>
      <c r="C85" s="18" t="s">
        <v>106</v>
      </c>
      <c r="D85" s="33"/>
    </row>
    <row r="86" spans="2:4" ht="15">
      <c r="B86" s="32"/>
      <c r="C86" s="18" t="s">
        <v>107</v>
      </c>
      <c r="D86" s="33"/>
    </row>
    <row r="87" spans="2:4" ht="15">
      <c r="B87" s="32"/>
      <c r="C87" s="18" t="s">
        <v>108</v>
      </c>
      <c r="D87" s="33"/>
    </row>
    <row r="88" spans="2:4" ht="15">
      <c r="B88" s="32"/>
      <c r="C88" s="18" t="s">
        <v>109</v>
      </c>
      <c r="D88" s="33"/>
    </row>
    <row r="89" spans="2:4" ht="15">
      <c r="B89" s="32"/>
      <c r="C89" s="18" t="s">
        <v>110</v>
      </c>
      <c r="D89" s="33"/>
    </row>
    <row r="90" spans="2:4" ht="15">
      <c r="B90" s="32"/>
      <c r="C90" s="18" t="s">
        <v>111</v>
      </c>
      <c r="D90" s="33"/>
    </row>
    <row r="91" spans="2:4" ht="15">
      <c r="B91" s="32"/>
      <c r="C91" s="18" t="s">
        <v>112</v>
      </c>
      <c r="D91" s="33"/>
    </row>
    <row r="92" spans="2:4" ht="15">
      <c r="B92" s="32"/>
      <c r="C92" s="18" t="s">
        <v>113</v>
      </c>
      <c r="D92" s="33"/>
    </row>
    <row r="93" spans="2:4" ht="15">
      <c r="B93" s="32"/>
      <c r="C93" s="18" t="s">
        <v>114</v>
      </c>
      <c r="D93" s="33"/>
    </row>
    <row r="94" spans="2:4" ht="15">
      <c r="B94" s="32"/>
      <c r="C94" s="18" t="s">
        <v>115</v>
      </c>
      <c r="D94" s="33"/>
    </row>
    <row r="95" spans="2:4" ht="15">
      <c r="B95" s="32"/>
      <c r="C95" s="19" t="s">
        <v>116</v>
      </c>
      <c r="D95" s="33"/>
    </row>
    <row r="96" spans="2:4" ht="15">
      <c r="B96" s="32" t="s">
        <v>2</v>
      </c>
      <c r="C96" s="20" t="s">
        <v>17</v>
      </c>
      <c r="D96" s="33">
        <v>1.105</v>
      </c>
    </row>
    <row r="97" spans="2:4" ht="15">
      <c r="B97" s="32"/>
      <c r="C97" s="21" t="s">
        <v>18</v>
      </c>
      <c r="D97" s="33"/>
    </row>
    <row r="98" spans="2:4" ht="15">
      <c r="B98" s="32"/>
      <c r="C98" s="21" t="s">
        <v>19</v>
      </c>
      <c r="D98" s="33"/>
    </row>
    <row r="99" spans="2:4" ht="15">
      <c r="B99" s="32"/>
      <c r="C99" s="21" t="s">
        <v>20</v>
      </c>
      <c r="D99" s="33"/>
    </row>
    <row r="100" spans="2:4" ht="15">
      <c r="B100" s="32"/>
      <c r="C100" s="21" t="s">
        <v>21</v>
      </c>
      <c r="D100" s="33"/>
    </row>
    <row r="101" spans="2:4" ht="15">
      <c r="B101" s="32"/>
      <c r="C101" s="21" t="s">
        <v>22</v>
      </c>
      <c r="D101" s="33"/>
    </row>
    <row r="102" spans="2:4" ht="15">
      <c r="B102" s="32"/>
      <c r="C102" s="21" t="s">
        <v>23</v>
      </c>
      <c r="D102" s="33"/>
    </row>
    <row r="103" spans="2:4" ht="15">
      <c r="B103" s="32"/>
      <c r="C103" s="22" t="s">
        <v>24</v>
      </c>
      <c r="D103" s="33"/>
    </row>
    <row r="104" spans="2:4" ht="60.75" customHeight="1">
      <c r="B104" s="25" t="s">
        <v>134</v>
      </c>
      <c r="C104" s="25"/>
      <c r="D104" s="25"/>
    </row>
    <row r="105" ht="15" customHeight="1"/>
  </sheetData>
  <sheetProtection/>
  <mergeCells count="8">
    <mergeCell ref="B104:D104"/>
    <mergeCell ref="B2:D2"/>
    <mergeCell ref="B4:B75"/>
    <mergeCell ref="B76:B95"/>
    <mergeCell ref="B96:B103"/>
    <mergeCell ref="D4:D75"/>
    <mergeCell ref="D76:D95"/>
    <mergeCell ref="D96:D103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PPT/DSI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MONZIOLS, Martin (DREES/OSAM/BPS)</dc:creator>
  <cp:keywords/>
  <dc:description/>
  <cp:lastModifiedBy>JEANDET, Stéphane (DREES/DIRECTION)</cp:lastModifiedBy>
  <dcterms:created xsi:type="dcterms:W3CDTF">2020-05-04T13:54:15Z</dcterms:created>
  <dcterms:modified xsi:type="dcterms:W3CDTF">2020-05-27T08:22:58Z</dcterms:modified>
  <cp:category/>
  <cp:version/>
  <cp:contentType/>
  <cp:contentStatus/>
</cp:coreProperties>
</file>