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1035" yWindow="5700" windowWidth="26160" windowHeight="15870" tabRatio="865"/>
  </bookViews>
  <sheets>
    <sheet name="T1" sheetId="38" r:id="rId1"/>
    <sheet name="T2" sheetId="39" r:id="rId2"/>
    <sheet name="G1" sheetId="35" r:id="rId3"/>
    <sheet name="G2" sheetId="36" r:id="rId4"/>
    <sheet name="G3" sheetId="34" r:id="rId5"/>
    <sheet name="T3" sheetId="33" r:id="rId6"/>
  </sheets>
  <externalReferences>
    <externalReference r:id="rId7"/>
  </externalReferences>
  <definedNames>
    <definedName name="_xlnm.Print_Area" localSheetId="4">'G3'!$B$1:$D$23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8"/>
  <c r="D8"/>
  <c r="E8"/>
  <c r="F8"/>
  <c r="G8"/>
  <c r="H8"/>
  <c r="I8"/>
  <c r="J8"/>
  <c r="K8"/>
  <c r="L8"/>
  <c r="M8"/>
  <c r="O8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N13"/>
  <c r="M13"/>
  <c r="L13"/>
  <c r="K13"/>
  <c r="J13"/>
  <c r="I13"/>
  <c r="H13"/>
  <c r="G13"/>
  <c r="O12"/>
  <c r="N12"/>
  <c r="M12"/>
  <c r="L12"/>
  <c r="K12"/>
  <c r="J12"/>
  <c r="I12"/>
  <c r="H12"/>
  <c r="G12"/>
  <c r="O15"/>
  <c r="N15" i="36"/>
  <c r="N14"/>
  <c r="N13"/>
  <c r="N12"/>
  <c r="P10"/>
  <c r="O10"/>
  <c r="V10"/>
  <c r="M10"/>
  <c r="M15"/>
  <c r="L10"/>
  <c r="L15"/>
  <c r="K10"/>
  <c r="K15"/>
  <c r="J10"/>
  <c r="J15"/>
  <c r="I10"/>
  <c r="I15"/>
  <c r="H10"/>
  <c r="H15"/>
  <c r="G10"/>
  <c r="G15"/>
  <c r="F10"/>
  <c r="F15"/>
  <c r="E10"/>
  <c r="E15"/>
  <c r="D10"/>
  <c r="D15"/>
  <c r="C10"/>
  <c r="W9"/>
  <c r="V9"/>
  <c r="X9"/>
  <c r="W8"/>
  <c r="V8"/>
  <c r="X8"/>
  <c r="W7"/>
  <c r="V7"/>
  <c r="X7"/>
  <c r="P9" i="35"/>
  <c r="O9"/>
  <c r="N9"/>
  <c r="M9"/>
  <c r="L9"/>
  <c r="K9"/>
  <c r="J9"/>
  <c r="I9"/>
  <c r="H9"/>
  <c r="G9"/>
  <c r="F9"/>
  <c r="E9"/>
  <c r="D9"/>
  <c r="C9"/>
  <c r="Q9"/>
  <c r="Q8"/>
  <c r="Q7"/>
  <c r="Q6"/>
  <c r="W10" i="36"/>
  <c r="X10"/>
  <c r="C12"/>
  <c r="E12"/>
  <c r="G12"/>
  <c r="I12"/>
  <c r="K12"/>
  <c r="M12"/>
  <c r="O12"/>
  <c r="C13"/>
  <c r="E13"/>
  <c r="G13"/>
  <c r="I13"/>
  <c r="K13"/>
  <c r="M13"/>
  <c r="O13"/>
  <c r="C14"/>
  <c r="E14"/>
  <c r="G14"/>
  <c r="I14"/>
  <c r="K14"/>
  <c r="M14"/>
  <c r="O14"/>
  <c r="C15"/>
  <c r="O15"/>
  <c r="D12"/>
  <c r="F12"/>
  <c r="H12"/>
  <c r="J12"/>
  <c r="L12"/>
  <c r="P12"/>
  <c r="D13"/>
  <c r="F13"/>
  <c r="H13"/>
  <c r="J13"/>
  <c r="L13"/>
  <c r="P13"/>
  <c r="D14"/>
  <c r="F14"/>
  <c r="H14"/>
  <c r="J14"/>
  <c r="L14"/>
  <c r="P14"/>
  <c r="P15"/>
  <c r="F6" i="33"/>
  <c r="F5"/>
  <c r="I7"/>
  <c r="F8"/>
  <c r="I6"/>
  <c r="G9"/>
  <c r="E9"/>
  <c r="F7"/>
  <c r="D9"/>
  <c r="F9"/>
  <c r="I8"/>
  <c r="H9"/>
  <c r="I5"/>
  <c r="I9"/>
</calcChain>
</file>

<file path=xl/sharedStrings.xml><?xml version="1.0" encoding="utf-8"?>
<sst xmlns="http://schemas.openxmlformats.org/spreadsheetml/2006/main" count="79" uniqueCount="43">
  <si>
    <t>Mutuelles</t>
  </si>
  <si>
    <t>Sociétés d'assurance</t>
  </si>
  <si>
    <t>Institutions de prévoyance</t>
  </si>
  <si>
    <t>MX</t>
  </si>
  <si>
    <t>NV</t>
  </si>
  <si>
    <t>Ensemble</t>
  </si>
  <si>
    <t>Grand</t>
  </si>
  <si>
    <t>Petit</t>
  </si>
  <si>
    <t>Plus grands organismes</t>
  </si>
  <si>
    <t>Sociétés d’assurance</t>
  </si>
  <si>
    <t>Top 10</t>
  </si>
  <si>
    <t>Top 20</t>
  </si>
  <si>
    <t>Top 50</t>
  </si>
  <si>
    <t>Top 100</t>
  </si>
  <si>
    <t>Variation 2001-2014</t>
  </si>
  <si>
    <t>Assiette du Fonds CMU (rapport Fonds CMU - données brutes) (1)</t>
  </si>
  <si>
    <t>montant en millions d'euros</t>
  </si>
  <si>
    <t>Annexe 5, tableau 42 : différences entre concept fonds CMU et ACPR</t>
  </si>
  <si>
    <t>Total</t>
  </si>
  <si>
    <t>part de marché en %</t>
  </si>
  <si>
    <t>10 plus grands organismes</t>
  </si>
  <si>
    <t>20 plus grands organismes</t>
  </si>
  <si>
    <t>50 plus grands organismes</t>
  </si>
  <si>
    <t>Chiffre d'affaires total</t>
  </si>
  <si>
    <t>Chiffre d'affaires en santé</t>
  </si>
  <si>
    <t>Tableau 1 : Montants de cotisations collectées au titre de l’activité de complémentaire santé de 2001 à 2014</t>
  </si>
  <si>
    <t>Note &gt; La taxe CMU a remplacé la contribution CMU au 1er janvier 2011. Le montant des cotisations collectées avant 2011 inclut la contribution CMU (celle-ci s’élève à 1,75 % des cotisations collectées en 2001, 2,5 % en 2005 et 5,9 % en 2009) tandis qu’il exclut la taxe CMU à partir de 2011.</t>
  </si>
  <si>
    <t>Champ &gt; Organismes assujettis à la contribution CMU en 2001, 2005, 2009 et à la taxe CMU en 2014.</t>
  </si>
  <si>
    <t>Source &gt; Fonds CMU.</t>
  </si>
  <si>
    <t>Graphique 1 : Nombre d’organismes exerçant une activité de complémentaire santé de 2001 à 2014</t>
  </si>
  <si>
    <t>Champ &gt; Organismes assujettis à la taxe ou à la contribution CMU en 2001, 2005, 2009 et 2014.</t>
  </si>
  <si>
    <t>Graphique 2  Parts de marché des organismes exerçant une activité de complémentaire santé de 2001 à 2014</t>
  </si>
  <si>
    <t>Graphique 3  Concentration du marché en 2006 et 2014</t>
  </si>
  <si>
    <t xml:space="preserve">Lecture &gt; En 2006, les dix plus grands organismes en termes de chiffre d’affaires en santé avaient collecté 25 % de l’ensemble des cotisations. En 2014, les dix plus grands organismes en termes de chiffre d’affaires en santé ont collecté 35 % de l’ensemble des cotisations. </t>
  </si>
  <si>
    <t>Champ &gt; Organismes assujettis à la taxe de solidarité additionnelle, contrôlés par l’Autorité de contrôle prudentiel et de résolution (ACPR) au 31/12 de chaque année et hors mutuelles substituées.</t>
  </si>
  <si>
    <t>Sources &gt; ACPR, Fonds CMU, calculs DREES.</t>
  </si>
  <si>
    <t>Tableau 3  Répartition des organismes exerçant une activité de complémentaire santé, selon leur chiffre d’affaires total et leur chiffre d’affaires en santé en 2014</t>
  </si>
  <si>
    <t>Note &gt; « Grand » chiffre d’affaires total = supérieur à 24 millions d’euros (la moitié des organismes ayant un chiffre d’affaires total supérieur à ce seuil), « Petit » chiffre d’affaires total = inférieur à 24 millions d’euros (l’autre moitié des organismes). « Grand » chiffre d’affaires en santé = supérieur à 14 millions d’euros (la moitié des organismes ayant un chiffre d’affaires en santé supérieur à ce seuil), « Petit » chiffre d’affaires en santé = inférieur à 14 millions d’euros. Les écarts avec les effectifs du graphique 1 s’expliquent par des différences de champ.</t>
  </si>
  <si>
    <t>Lecture &gt; Sur les 24 institutions de prévoyance assujetties à la taxe de solidarité additionnelle et contrôlées par l’Autorité de contrôle prudentiel et de résolution (ACPR) au 31/12/2014, 23 peuvent être qualifiées d’organismes de grande taille en termes de chiffre d’affaires total et de grands acteurs en santé.</t>
  </si>
  <si>
    <t>Champ &gt; Organismes assujettis à la taxe de solidarité additionnelle (taxe CMU), contrôlés par l’ACPR au 31/12/2014 et hors mutuelles substituées.</t>
  </si>
  <si>
    <t xml:space="preserve"> Tableau 2  Répartition par types d’organisme des plus grands acteurs du marché santé en 2014</t>
  </si>
  <si>
    <t>Lecture &gt; Parmi les 10 plus grands organismes en termes de chiffre d’affaires en santé on dénombre 4 mutuelles, 4 institutions de prévoyance et 2 sociétés d’assurance.</t>
  </si>
  <si>
    <t>Champ &gt; Organismes assujettis à la taxe de solidarité additionnelle, contrôlés par l’Autorité de contrôle prudentiel et de résolution (ACPR) au 31/12/2014 et hors mutuelles substituées.</t>
  </si>
</sst>
</file>

<file path=xl/styles.xml><?xml version="1.0" encoding="utf-8"?>
<styleSheet xmlns="http://schemas.openxmlformats.org/spreadsheetml/2006/main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00"/>
    <numFmt numFmtId="168" formatCode="* #,##0;* \-#,##0;* &quot;-&quot;;@"/>
    <numFmt numFmtId="169" formatCode="#,##0.0\ &quot;€&quot;"/>
    <numFmt numFmtId="170" formatCode="[&gt;=3000000000000]#&quot; &quot;##&quot; &quot;##&quot; &quot;##&quot; &quot;###&quot; &quot;###&quot; | &quot;##;#&quot; &quot;##&quot; &quot;##&quot; &quot;##&quot; &quot;###&quot; &quot;###"/>
    <numFmt numFmtId="171" formatCode="#,##0.000;\-#,##0.000"/>
    <numFmt numFmtId="172" formatCode="#,##0.0000;\-#,##0.0000"/>
    <numFmt numFmtId="173" formatCode="d/m/yy"/>
    <numFmt numFmtId="174" formatCode="_-* #,##0.00\ _F_-;\-* #,##0.00\ _F_-;_-* &quot;-&quot;??\ _F_-;_-@_-"/>
    <numFmt numFmtId="175" formatCode="########0"/>
    <numFmt numFmtId="176" formatCode="_-[$€-2]\ * #,##0.00_-;_-[$€-2]\ * #,##0.00\-;_-[$€-2]\ * &quot;-&quot;??_-"/>
    <numFmt numFmtId="177" formatCode="_-* #,##0.00_-;\-* #,##0.00_-;_-* &quot;-&quot;??_-;_-@_-"/>
    <numFmt numFmtId="178" formatCode="_-* #,##0.00\ _F_t_-;\-* #,##0.00\ _F_t_-;_-* &quot;-&quot;??\ _F_t_-;_-@_-"/>
    <numFmt numFmtId="179" formatCode="_-* #,##0\ _F_-;\-* #,##0\ _F_-;_-* &quot;-&quot;??\ _F_-;_-@_-"/>
    <numFmt numFmtId="180" formatCode="_-* #,##0.00\ _E_U_R_-;\-* #,##0.00\ _E_U_R_-;_-* &quot;-&quot;??\ _E_U_R_-;_-@_-"/>
    <numFmt numFmtId="181" formatCode="&quot;€&quot;#,##0.00_);[Red]\(&quot;€&quot;#,##0.00\)"/>
    <numFmt numFmtId="182" formatCode="###,##0.0"/>
    <numFmt numFmtId="183" formatCode="_-* #,##0\ _F_-;\-* #,##0\ _F_-;_-* &quot;-&quot;\ _F_-;_-@_-"/>
    <numFmt numFmtId="184" formatCode="000"/>
    <numFmt numFmtId="185" formatCode="#,##0.00\ &quot;F&quot;"/>
    <numFmt numFmtId="186" formatCode="####0.000"/>
    <numFmt numFmtId="187" formatCode="#,##0.0000&quot; €&quot;"/>
    <numFmt numFmtId="188" formatCode="0.0%&quot;   &quot;"/>
    <numFmt numFmtId="189" formatCode="@*."/>
    <numFmt numFmtId="190" formatCode="#,##0.0_ ;\-#,##0.0\ "/>
    <numFmt numFmtId="191" formatCode="_-* #,##0\ _€_-;\-* #,##0\ _€_-;_-* &quot;-&quot;??\ _€_-;_-@_-"/>
    <numFmt numFmtId="192" formatCode="#,##0\ _€"/>
    <numFmt numFmtId="193" formatCode="#,##0.0\ _€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9.1999999999999993"/>
      <name val="Arial"/>
      <family val="2"/>
    </font>
    <font>
      <sz val="9"/>
      <name val="Arial"/>
      <family val="2"/>
    </font>
    <font>
      <sz val="12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05">
    <xf numFmtId="0" fontId="0" fillId="0" borderId="0"/>
    <xf numFmtId="0" fontId="7" fillId="0" borderId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16" fillId="33" borderId="10" applyNumberFormat="0" applyAlignment="0" applyProtection="0"/>
    <xf numFmtId="0" fontId="16" fillId="33" borderId="10" applyNumberFormat="0" applyAlignment="0" applyProtection="0"/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3" fontId="18" fillId="0" borderId="1">
      <alignment vertical="center"/>
      <protection locked="0"/>
    </xf>
    <xf numFmtId="3" fontId="18" fillId="0" borderId="1">
      <alignment vertical="center"/>
      <protection locked="0"/>
    </xf>
    <xf numFmtId="3" fontId="17" fillId="0" borderId="1" applyBorder="0">
      <alignment vertical="center"/>
      <protection locked="0"/>
    </xf>
    <xf numFmtId="3" fontId="18" fillId="0" borderId="1">
      <alignment vertical="center"/>
      <protection locked="0"/>
    </xf>
    <xf numFmtId="3" fontId="17" fillId="34" borderId="11" applyBorder="0">
      <alignment vertical="center"/>
    </xf>
    <xf numFmtId="3" fontId="18" fillId="35" borderId="11">
      <alignment vertical="center"/>
    </xf>
    <xf numFmtId="0" fontId="19" fillId="0" borderId="12" applyNumberFormat="0" applyFill="0" applyAlignment="0" applyProtection="0"/>
    <xf numFmtId="0" fontId="20" fillId="36" borderId="13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3" fontId="17" fillId="0" borderId="5">
      <alignment vertical="top"/>
      <protection locked="0"/>
    </xf>
    <xf numFmtId="3" fontId="17" fillId="37" borderId="1">
      <protection locked="0"/>
    </xf>
    <xf numFmtId="3" fontId="17" fillId="37" borderId="1">
      <protection locked="0"/>
    </xf>
    <xf numFmtId="3" fontId="17" fillId="38" borderId="1">
      <protection locked="0"/>
    </xf>
    <xf numFmtId="3" fontId="17" fillId="38" borderId="1">
      <protection locked="0"/>
    </xf>
    <xf numFmtId="0" fontId="17" fillId="39" borderId="5"/>
    <xf numFmtId="0" fontId="20" fillId="23" borderId="13" applyNumberFormat="0" applyAlignment="0" applyProtection="0"/>
    <xf numFmtId="167" fontId="17" fillId="0" borderId="5">
      <alignment horizontal="center" vertical="top"/>
    </xf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1" borderId="0" applyNumberFormat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40" borderId="14" applyNumberFormat="0" applyFont="0" applyAlignment="0" applyProtection="0"/>
    <xf numFmtId="0" fontId="4" fillId="40" borderId="14" applyNumberFormat="0" applyFont="0" applyAlignment="0" applyProtection="0"/>
    <xf numFmtId="0" fontId="4" fillId="40" borderId="14" applyNumberFormat="0" applyFon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21" fillId="0" borderId="5" applyBorder="0">
      <alignment vertical="center"/>
      <protection locked="0"/>
    </xf>
    <xf numFmtId="173" fontId="4" fillId="0" borderId="0" applyProtection="0">
      <protection locked="0"/>
    </xf>
    <xf numFmtId="173" fontId="4" fillId="0" borderId="0" applyProtection="0">
      <protection locked="0"/>
    </xf>
    <xf numFmtId="173" fontId="4" fillId="0" borderId="0" applyProtection="0">
      <protection locked="0"/>
    </xf>
    <xf numFmtId="174" fontId="22" fillId="0" borderId="0" applyFont="0" applyFill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4" fillId="39" borderId="5" applyBorder="0"/>
    <xf numFmtId="0" fontId="4" fillId="39" borderId="5" applyBorder="0"/>
    <xf numFmtId="0" fontId="4" fillId="39" borderId="5" applyBorder="0"/>
    <xf numFmtId="0" fontId="4" fillId="39" borderId="5" applyBorder="0"/>
    <xf numFmtId="0" fontId="4" fillId="39" borderId="5" applyBorder="0"/>
    <xf numFmtId="175" fontId="4" fillId="0" borderId="0">
      <protection locked="0"/>
    </xf>
    <xf numFmtId="175" fontId="4" fillId="0" borderId="0">
      <protection locked="0"/>
    </xf>
    <xf numFmtId="175" fontId="4" fillId="0" borderId="0">
      <protection locked="0"/>
    </xf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1" fillId="0" borderId="0"/>
    <xf numFmtId="9" fontId="11" fillId="0" borderId="0"/>
    <xf numFmtId="17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 applyNumberFormat="0">
      <protection locked="0"/>
    </xf>
    <xf numFmtId="0" fontId="27" fillId="44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1" fillId="40" borderId="14" applyNumberFormat="0" applyFont="0" applyAlignment="0" applyProtection="0"/>
    <xf numFmtId="0" fontId="11" fillId="40" borderId="14" applyNumberFormat="0" applyFont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18" applyNumberFormat="0" applyFill="0" applyAlignment="0" applyProtection="0"/>
    <xf numFmtId="0" fontId="19" fillId="0" borderId="12" applyNumberFormat="0" applyFill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0" fontId="35" fillId="45" borderId="0" applyNumberFormat="0" applyBorder="0" applyAlignment="0" applyProtection="0"/>
    <xf numFmtId="0" fontId="35" fillId="30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0" borderId="5" applyFill="0">
      <alignment horizontal="right" vertical="top"/>
    </xf>
    <xf numFmtId="167" fontId="17" fillId="0" borderId="4" applyBorder="0">
      <alignment horizontal="center" vertical="center" wrapText="1"/>
    </xf>
    <xf numFmtId="181" fontId="17" fillId="0" borderId="4" applyBorder="0">
      <alignment horizontal="center" vertical="center" wrapText="1"/>
    </xf>
    <xf numFmtId="183" fontId="17" fillId="0" borderId="4" applyBorder="0">
      <alignment horizontal="center" vertical="center" wrapText="1"/>
    </xf>
    <xf numFmtId="183" fontId="17" fillId="0" borderId="4" applyBorder="0">
      <alignment horizontal="center" vertical="center" wrapText="1"/>
    </xf>
    <xf numFmtId="184" fontId="17" fillId="0" borderId="4" applyBorder="0">
      <alignment horizontal="center" vertical="center" wrapText="1"/>
    </xf>
    <xf numFmtId="184" fontId="17" fillId="0" borderId="4" applyBorder="0">
      <alignment horizontal="center" vertical="center" wrapText="1"/>
    </xf>
    <xf numFmtId="181" fontId="17" fillId="0" borderId="4" applyBorder="0">
      <alignment horizontal="center" vertical="center" wrapText="1"/>
    </xf>
    <xf numFmtId="181" fontId="17" fillId="0" borderId="4" applyBorder="0">
      <alignment horizontal="center" vertical="center" wrapText="1"/>
    </xf>
    <xf numFmtId="167" fontId="17" fillId="0" borderId="4" applyBorder="0">
      <alignment horizontal="center" vertical="center" wrapText="1"/>
    </xf>
    <xf numFmtId="167" fontId="17" fillId="0" borderId="4" applyBorder="0">
      <alignment horizontal="center" vertical="center" wrapText="1"/>
    </xf>
    <xf numFmtId="167" fontId="17" fillId="0" borderId="4" applyBorder="0">
      <alignment horizontal="center" vertical="center" wrapText="1"/>
    </xf>
    <xf numFmtId="167" fontId="17" fillId="0" borderId="4" applyBorder="0">
      <alignment horizontal="center" vertical="center" wrapText="1"/>
    </xf>
    <xf numFmtId="181" fontId="17" fillId="0" borderId="4" applyBorder="0">
      <alignment horizontal="center" vertical="center" wrapText="1"/>
    </xf>
    <xf numFmtId="185" fontId="17" fillId="0" borderId="4" applyBorder="0">
      <alignment horizontal="center" vertical="center" wrapText="1"/>
    </xf>
    <xf numFmtId="185" fontId="17" fillId="0" borderId="4" applyBorder="0">
      <alignment horizontal="center" vertical="center" wrapText="1"/>
    </xf>
    <xf numFmtId="167" fontId="17" fillId="0" borderId="4" applyBorder="0">
      <alignment horizontal="center" vertical="center" wrapText="1"/>
    </xf>
    <xf numFmtId="181" fontId="17" fillId="0" borderId="4" applyBorder="0">
      <alignment horizontal="center" vertical="center" wrapText="1"/>
    </xf>
    <xf numFmtId="167" fontId="17" fillId="0" borderId="5">
      <alignment horizontal="center"/>
      <protection locked="0"/>
    </xf>
    <xf numFmtId="186" fontId="4" fillId="0" borderId="0"/>
    <xf numFmtId="186" fontId="4" fillId="0" borderId="0"/>
    <xf numFmtId="186" fontId="4" fillId="0" borderId="0"/>
    <xf numFmtId="187" fontId="4" fillId="0" borderId="0"/>
    <xf numFmtId="187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14" applyNumberFormat="0" applyFont="0" applyAlignment="0" applyProtection="0"/>
    <xf numFmtId="0" fontId="4" fillId="40" borderId="14" applyNumberFormat="0" applyFont="0" applyAlignment="0" applyProtection="0"/>
    <xf numFmtId="0" fontId="4" fillId="40" borderId="14" applyNumberFormat="0" applyFont="0" applyAlignment="0" applyProtection="0"/>
    <xf numFmtId="0" fontId="4" fillId="40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16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21" applyNumberFormat="0" applyAlignment="0" applyProtection="0"/>
    <xf numFmtId="0" fontId="44" fillId="32" borderId="21" applyNumberFormat="0" applyAlignment="0" applyProtection="0"/>
    <xf numFmtId="9" fontId="21" fillId="0" borderId="1">
      <alignment vertical="center"/>
    </xf>
    <xf numFmtId="9" fontId="21" fillId="0" borderId="1">
      <alignment vertical="center"/>
    </xf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0" fontId="46" fillId="0" borderId="9">
      <alignment horizontal="center"/>
    </xf>
    <xf numFmtId="3" fontId="45" fillId="0" borderId="0" applyFont="0" applyFill="0" applyBorder="0" applyAlignment="0" applyProtection="0"/>
    <xf numFmtId="0" fontId="45" fillId="46" borderId="0" applyNumberFormat="0" applyFont="0" applyBorder="0" applyAlignment="0" applyProtection="0"/>
    <xf numFmtId="0" fontId="38" fillId="37" borderId="0" applyNumberFormat="0" applyBorder="0">
      <alignment horizontal="right"/>
      <protection locked="0"/>
    </xf>
    <xf numFmtId="0" fontId="4" fillId="39" borderId="0" applyNumberFormat="0" applyFont="0" applyBorder="0" applyAlignment="0"/>
    <xf numFmtId="0" fontId="4" fillId="39" borderId="0" applyNumberFormat="0" applyFont="0" applyBorder="0" applyAlignment="0"/>
    <xf numFmtId="0" fontId="4" fillId="47" borderId="0" applyNumberFormat="0" applyBorder="0">
      <alignment horizontal="center" vertical="center" wrapText="1"/>
    </xf>
    <xf numFmtId="0" fontId="4" fillId="47" borderId="0" applyNumberFormat="0" applyBorder="0">
      <alignment horizontal="center" vertical="center" wrapText="1"/>
    </xf>
    <xf numFmtId="164" fontId="38" fillId="48" borderId="1" applyNumberFormat="0" applyBorder="0" applyAlignment="0">
      <alignment horizontal="right"/>
      <protection locked="0"/>
    </xf>
    <xf numFmtId="164" fontId="38" fillId="48" borderId="1" applyNumberFormat="0" applyBorder="0" applyAlignment="0">
      <alignment horizontal="right"/>
      <protection locked="0"/>
    </xf>
    <xf numFmtId="0" fontId="4" fillId="49" borderId="0" applyNumberFormat="0" applyFont="0" applyBorder="0" applyAlignment="0"/>
    <xf numFmtId="0" fontId="4" fillId="49" borderId="0" applyNumberFormat="0" applyFont="0" applyBorder="0" applyAlignment="0"/>
    <xf numFmtId="0" fontId="5" fillId="0" borderId="5" applyFill="0" applyBorder="0">
      <alignment horizontal="center" vertical="center"/>
    </xf>
    <xf numFmtId="10" fontId="47" fillId="0" borderId="2" applyNumberFormat="0" applyBorder="0" applyAlignment="0"/>
    <xf numFmtId="0" fontId="4" fillId="50" borderId="1">
      <alignment horizontal="center" wrapText="1"/>
    </xf>
    <xf numFmtId="0" fontId="4" fillId="50" borderId="1">
      <alignment horizontal="center" wrapText="1"/>
    </xf>
    <xf numFmtId="0" fontId="4" fillId="50" borderId="1">
      <alignment horizontal="center" wrapText="1"/>
    </xf>
    <xf numFmtId="0" fontId="4" fillId="50" borderId="1">
      <alignment horizontal="center" wrapText="1"/>
    </xf>
    <xf numFmtId="0" fontId="4" fillId="50" borderId="1">
      <alignment horizontal="left"/>
    </xf>
    <xf numFmtId="0" fontId="4" fillId="50" borderId="1">
      <alignment horizontal="left"/>
    </xf>
    <xf numFmtId="0" fontId="4" fillId="50" borderId="1">
      <alignment horizontal="left"/>
    </xf>
    <xf numFmtId="0" fontId="4" fillId="50" borderId="1">
      <alignment horizontal="left"/>
    </xf>
    <xf numFmtId="3" fontId="4" fillId="48" borderId="1">
      <alignment horizontal="right"/>
      <protection locked="0"/>
    </xf>
    <xf numFmtId="3" fontId="4" fillId="48" borderId="1">
      <alignment horizontal="right"/>
      <protection locked="0"/>
    </xf>
    <xf numFmtId="3" fontId="4" fillId="48" borderId="1">
      <alignment horizontal="right"/>
      <protection locked="0"/>
    </xf>
    <xf numFmtId="3" fontId="4" fillId="48" borderId="1">
      <alignment horizontal="right"/>
      <protection locked="0"/>
    </xf>
    <xf numFmtId="166" fontId="4" fillId="48" borderId="1">
      <alignment horizontal="right"/>
      <protection locked="0"/>
    </xf>
    <xf numFmtId="166" fontId="4" fillId="48" borderId="1">
      <alignment horizontal="right"/>
      <protection locked="0"/>
    </xf>
    <xf numFmtId="166" fontId="4" fillId="48" borderId="1">
      <alignment horizontal="right"/>
      <protection locked="0"/>
    </xf>
    <xf numFmtId="166" fontId="4" fillId="48" borderId="1">
      <alignment horizontal="right"/>
      <protection locked="0"/>
    </xf>
    <xf numFmtId="0" fontId="48" fillId="0" borderId="0">
      <alignment horizontal="left" indent="2"/>
    </xf>
    <xf numFmtId="188" fontId="49" fillId="0" borderId="22">
      <protection locked="0"/>
    </xf>
    <xf numFmtId="188" fontId="49" fillId="0" borderId="22"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0" fontId="21" fillId="0" borderId="0">
      <alignment vertical="center" wrapText="1"/>
    </xf>
    <xf numFmtId="4" fontId="50" fillId="45" borderId="23" applyNumberFormat="0" applyProtection="0">
      <alignment vertical="center"/>
    </xf>
    <xf numFmtId="4" fontId="50" fillId="45" borderId="23" applyNumberFormat="0" applyProtection="0">
      <alignment vertical="center"/>
    </xf>
    <xf numFmtId="4" fontId="51" fillId="45" borderId="23" applyNumberFormat="0" applyProtection="0">
      <alignment vertical="center"/>
    </xf>
    <xf numFmtId="4" fontId="51" fillId="45" borderId="23" applyNumberFormat="0" applyProtection="0">
      <alignment vertical="center"/>
    </xf>
    <xf numFmtId="4" fontId="50" fillId="45" borderId="23" applyNumberFormat="0" applyProtection="0">
      <alignment horizontal="left" vertical="center" indent="1"/>
    </xf>
    <xf numFmtId="4" fontId="50" fillId="45" borderId="23" applyNumberFormat="0" applyProtection="0">
      <alignment horizontal="left" vertical="center" indent="1"/>
    </xf>
    <xf numFmtId="0" fontId="50" fillId="45" borderId="23" applyNumberFormat="0" applyProtection="0">
      <alignment horizontal="left" vertical="top" indent="1"/>
    </xf>
    <xf numFmtId="0" fontId="50" fillId="45" borderId="23" applyNumberFormat="0" applyProtection="0">
      <alignment horizontal="left" vertical="top" indent="1"/>
    </xf>
    <xf numFmtId="4" fontId="50" fillId="51" borderId="0" applyNumberFormat="0" applyProtection="0">
      <alignment horizontal="left" vertical="center" indent="1"/>
    </xf>
    <xf numFmtId="4" fontId="52" fillId="4" borderId="23" applyNumberFormat="0" applyProtection="0">
      <alignment horizontal="right" vertical="center"/>
    </xf>
    <xf numFmtId="4" fontId="52" fillId="4" borderId="23" applyNumberFormat="0" applyProtection="0">
      <alignment horizontal="right" vertical="center"/>
    </xf>
    <xf numFmtId="4" fontId="52" fillId="10" borderId="23" applyNumberFormat="0" applyProtection="0">
      <alignment horizontal="right" vertical="center"/>
    </xf>
    <xf numFmtId="4" fontId="52" fillId="10" borderId="23" applyNumberFormat="0" applyProtection="0">
      <alignment horizontal="right" vertical="center"/>
    </xf>
    <xf numFmtId="4" fontId="52" fillId="24" borderId="23" applyNumberFormat="0" applyProtection="0">
      <alignment horizontal="right" vertical="center"/>
    </xf>
    <xf numFmtId="4" fontId="52" fillId="24" borderId="23" applyNumberFormat="0" applyProtection="0">
      <alignment horizontal="right" vertical="center"/>
    </xf>
    <xf numFmtId="4" fontId="52" fillId="12" borderId="23" applyNumberFormat="0" applyProtection="0">
      <alignment horizontal="right" vertical="center"/>
    </xf>
    <xf numFmtId="4" fontId="52" fillId="12" borderId="23" applyNumberFormat="0" applyProtection="0">
      <alignment horizontal="right" vertical="center"/>
    </xf>
    <xf numFmtId="4" fontId="52" fillId="16" borderId="23" applyNumberFormat="0" applyProtection="0">
      <alignment horizontal="right" vertical="center"/>
    </xf>
    <xf numFmtId="4" fontId="52" fillId="16" borderId="23" applyNumberFormat="0" applyProtection="0">
      <alignment horizontal="right" vertical="center"/>
    </xf>
    <xf numFmtId="4" fontId="52" fillId="31" borderId="23" applyNumberFormat="0" applyProtection="0">
      <alignment horizontal="right" vertical="center"/>
    </xf>
    <xf numFmtId="4" fontId="52" fillId="31" borderId="23" applyNumberFormat="0" applyProtection="0">
      <alignment horizontal="right" vertical="center"/>
    </xf>
    <xf numFmtId="4" fontId="52" fillId="28" borderId="23" applyNumberFormat="0" applyProtection="0">
      <alignment horizontal="right" vertical="center"/>
    </xf>
    <xf numFmtId="4" fontId="52" fillId="28" borderId="23" applyNumberFormat="0" applyProtection="0">
      <alignment horizontal="right" vertical="center"/>
    </xf>
    <xf numFmtId="4" fontId="52" fillId="52" borderId="23" applyNumberFormat="0" applyProtection="0">
      <alignment horizontal="right" vertical="center"/>
    </xf>
    <xf numFmtId="4" fontId="52" fillId="52" borderId="23" applyNumberFormat="0" applyProtection="0">
      <alignment horizontal="right" vertical="center"/>
    </xf>
    <xf numFmtId="4" fontId="52" fillId="11" borderId="23" applyNumberFormat="0" applyProtection="0">
      <alignment horizontal="right" vertical="center"/>
    </xf>
    <xf numFmtId="4" fontId="52" fillId="11" borderId="23" applyNumberFormat="0" applyProtection="0">
      <alignment horizontal="right" vertical="center"/>
    </xf>
    <xf numFmtId="4" fontId="50" fillId="53" borderId="24" applyNumberFormat="0" applyProtection="0">
      <alignment horizontal="left" vertical="center" indent="1"/>
    </xf>
    <xf numFmtId="4" fontId="50" fillId="53" borderId="24" applyNumberFormat="0" applyProtection="0">
      <alignment horizontal="left" vertical="center" indent="1"/>
    </xf>
    <xf numFmtId="4" fontId="52" fillId="54" borderId="0" applyNumberFormat="0" applyProtection="0">
      <alignment horizontal="left" vertical="center" indent="1"/>
    </xf>
    <xf numFmtId="4" fontId="53" fillId="55" borderId="0" applyNumberFormat="0" applyProtection="0">
      <alignment horizontal="left" vertical="center" indent="1"/>
    </xf>
    <xf numFmtId="4" fontId="52" fillId="51" borderId="23" applyNumberFormat="0" applyProtection="0">
      <alignment horizontal="right" vertical="center"/>
    </xf>
    <xf numFmtId="4" fontId="52" fillId="51" borderId="23" applyNumberFormat="0" applyProtection="0">
      <alignment horizontal="right" vertical="center"/>
    </xf>
    <xf numFmtId="4" fontId="52" fillId="54" borderId="0" applyNumberFormat="0" applyProtection="0">
      <alignment horizontal="left" vertical="center" indent="1"/>
    </xf>
    <xf numFmtId="4" fontId="52" fillId="51" borderId="0" applyNumberFormat="0" applyProtection="0">
      <alignment horizontal="left" vertical="center" indent="1"/>
    </xf>
    <xf numFmtId="0" fontId="4" fillId="55" borderId="23" applyNumberFormat="0" applyProtection="0">
      <alignment horizontal="left" vertical="center" indent="1"/>
    </xf>
    <xf numFmtId="0" fontId="4" fillId="55" borderId="23" applyNumberFormat="0" applyProtection="0">
      <alignment horizontal="left" vertical="center" indent="1"/>
    </xf>
    <xf numFmtId="0" fontId="4" fillId="55" borderId="23" applyNumberFormat="0" applyProtection="0">
      <alignment horizontal="left" vertical="center" indent="1"/>
    </xf>
    <xf numFmtId="0" fontId="4" fillId="55" borderId="23" applyNumberFormat="0" applyProtection="0">
      <alignment horizontal="left" vertical="center" indent="1"/>
    </xf>
    <xf numFmtId="0" fontId="4" fillId="55" borderId="23" applyNumberFormat="0" applyProtection="0">
      <alignment horizontal="left" vertical="top" indent="1"/>
    </xf>
    <xf numFmtId="0" fontId="4" fillId="55" borderId="23" applyNumberFormat="0" applyProtection="0">
      <alignment horizontal="left" vertical="top" indent="1"/>
    </xf>
    <xf numFmtId="0" fontId="4" fillId="55" borderId="23" applyNumberFormat="0" applyProtection="0">
      <alignment horizontal="left" vertical="top" indent="1"/>
    </xf>
    <xf numFmtId="0" fontId="4" fillId="55" borderId="23" applyNumberFormat="0" applyProtection="0">
      <alignment horizontal="left" vertical="top" indent="1"/>
    </xf>
    <xf numFmtId="0" fontId="4" fillId="51" borderId="23" applyNumberFormat="0" applyProtection="0">
      <alignment horizontal="left" vertical="center" indent="1"/>
    </xf>
    <xf numFmtId="0" fontId="4" fillId="51" borderId="23" applyNumberFormat="0" applyProtection="0">
      <alignment horizontal="left" vertical="center" indent="1"/>
    </xf>
    <xf numFmtId="0" fontId="4" fillId="51" borderId="23" applyNumberFormat="0" applyProtection="0">
      <alignment horizontal="left" vertical="center" indent="1"/>
    </xf>
    <xf numFmtId="0" fontId="4" fillId="51" borderId="23" applyNumberFormat="0" applyProtection="0">
      <alignment horizontal="left" vertical="center" indent="1"/>
    </xf>
    <xf numFmtId="0" fontId="4" fillId="51" borderId="23" applyNumberFormat="0" applyProtection="0">
      <alignment horizontal="left" vertical="top" indent="1"/>
    </xf>
    <xf numFmtId="0" fontId="4" fillId="51" borderId="23" applyNumberFormat="0" applyProtection="0">
      <alignment horizontal="left" vertical="top" indent="1"/>
    </xf>
    <xf numFmtId="0" fontId="4" fillId="51" borderId="23" applyNumberFormat="0" applyProtection="0">
      <alignment horizontal="left" vertical="top" indent="1"/>
    </xf>
    <xf numFmtId="0" fontId="4" fillId="51" borderId="23" applyNumberFormat="0" applyProtection="0">
      <alignment horizontal="left" vertical="top" indent="1"/>
    </xf>
    <xf numFmtId="0" fontId="4" fillId="9" borderId="23" applyNumberFormat="0" applyProtection="0">
      <alignment horizontal="left" vertical="center" indent="1"/>
    </xf>
    <xf numFmtId="0" fontId="4" fillId="9" borderId="23" applyNumberFormat="0" applyProtection="0">
      <alignment horizontal="left" vertical="center" indent="1"/>
    </xf>
    <xf numFmtId="0" fontId="4" fillId="9" borderId="23" applyNumberFormat="0" applyProtection="0">
      <alignment horizontal="left" vertical="center" indent="1"/>
    </xf>
    <xf numFmtId="0" fontId="4" fillId="9" borderId="23" applyNumberFormat="0" applyProtection="0">
      <alignment horizontal="left" vertical="center" indent="1"/>
    </xf>
    <xf numFmtId="0" fontId="4" fillId="9" borderId="23" applyNumberFormat="0" applyProtection="0">
      <alignment horizontal="left" vertical="top" indent="1"/>
    </xf>
    <xf numFmtId="0" fontId="4" fillId="9" borderId="23" applyNumberFormat="0" applyProtection="0">
      <alignment horizontal="left" vertical="top" indent="1"/>
    </xf>
    <xf numFmtId="0" fontId="4" fillId="9" borderId="23" applyNumberFormat="0" applyProtection="0">
      <alignment horizontal="left" vertical="top" indent="1"/>
    </xf>
    <xf numFmtId="0" fontId="4" fillId="9" borderId="23" applyNumberFormat="0" applyProtection="0">
      <alignment horizontal="left" vertical="top" indent="1"/>
    </xf>
    <xf numFmtId="0" fontId="4" fillId="54" borderId="23" applyNumberFormat="0" applyProtection="0">
      <alignment horizontal="left" vertical="center" indent="1"/>
    </xf>
    <xf numFmtId="0" fontId="4" fillId="54" borderId="23" applyNumberFormat="0" applyProtection="0">
      <alignment horizontal="left" vertical="center" indent="1"/>
    </xf>
    <xf numFmtId="0" fontId="4" fillId="54" borderId="23" applyNumberFormat="0" applyProtection="0">
      <alignment horizontal="left" vertical="center" indent="1"/>
    </xf>
    <xf numFmtId="0" fontId="4" fillId="54" borderId="23" applyNumberFormat="0" applyProtection="0">
      <alignment horizontal="left" vertical="center" indent="1"/>
    </xf>
    <xf numFmtId="0" fontId="4" fillId="54" borderId="23" applyNumberFormat="0" applyProtection="0">
      <alignment horizontal="left" vertical="top" indent="1"/>
    </xf>
    <xf numFmtId="0" fontId="4" fillId="54" borderId="23" applyNumberFormat="0" applyProtection="0">
      <alignment horizontal="left" vertical="top" indent="1"/>
    </xf>
    <xf numFmtId="0" fontId="4" fillId="54" borderId="23" applyNumberFormat="0" applyProtection="0">
      <alignment horizontal="left" vertical="top" indent="1"/>
    </xf>
    <xf numFmtId="0" fontId="4" fillId="54" borderId="23" applyNumberFormat="0" applyProtection="0">
      <alignment horizontal="left" vertical="top" indent="1"/>
    </xf>
    <xf numFmtId="0" fontId="4" fillId="56" borderId="1" applyNumberFormat="0">
      <protection locked="0"/>
    </xf>
    <xf numFmtId="0" fontId="4" fillId="56" borderId="1" applyNumberFormat="0">
      <protection locked="0"/>
    </xf>
    <xf numFmtId="0" fontId="4" fillId="56" borderId="1" applyNumberFormat="0">
      <protection locked="0"/>
    </xf>
    <xf numFmtId="0" fontId="4" fillId="56" borderId="1" applyNumberFormat="0">
      <protection locked="0"/>
    </xf>
    <xf numFmtId="4" fontId="52" fillId="40" borderId="23" applyNumberFormat="0" applyProtection="0">
      <alignment vertical="center"/>
    </xf>
    <xf numFmtId="4" fontId="52" fillId="40" borderId="23" applyNumberFormat="0" applyProtection="0">
      <alignment vertical="center"/>
    </xf>
    <xf numFmtId="4" fontId="54" fillId="40" borderId="23" applyNumberFormat="0" applyProtection="0">
      <alignment vertical="center"/>
    </xf>
    <xf numFmtId="4" fontId="54" fillId="40" borderId="23" applyNumberFormat="0" applyProtection="0">
      <alignment vertical="center"/>
    </xf>
    <xf numFmtId="4" fontId="52" fillId="40" borderId="23" applyNumberFormat="0" applyProtection="0">
      <alignment horizontal="left" vertical="center" indent="1"/>
    </xf>
    <xf numFmtId="4" fontId="52" fillId="40" borderId="23" applyNumberFormat="0" applyProtection="0">
      <alignment horizontal="left" vertical="center" indent="1"/>
    </xf>
    <xf numFmtId="0" fontId="52" fillId="40" borderId="23" applyNumberFormat="0" applyProtection="0">
      <alignment horizontal="left" vertical="top" indent="1"/>
    </xf>
    <xf numFmtId="0" fontId="52" fillId="40" borderId="23" applyNumberFormat="0" applyProtection="0">
      <alignment horizontal="left" vertical="top" indent="1"/>
    </xf>
    <xf numFmtId="4" fontId="52" fillId="54" borderId="23" applyNumberFormat="0" applyProtection="0">
      <alignment horizontal="right" vertical="center"/>
    </xf>
    <xf numFmtId="4" fontId="52" fillId="54" borderId="23" applyNumberFormat="0" applyProtection="0">
      <alignment horizontal="right" vertical="center"/>
    </xf>
    <xf numFmtId="4" fontId="54" fillId="54" borderId="23" applyNumberFormat="0" applyProtection="0">
      <alignment horizontal="right" vertical="center"/>
    </xf>
    <xf numFmtId="4" fontId="54" fillId="54" borderId="23" applyNumberFormat="0" applyProtection="0">
      <alignment horizontal="right" vertical="center"/>
    </xf>
    <xf numFmtId="4" fontId="52" fillId="51" borderId="23" applyNumberFormat="0" applyProtection="0">
      <alignment horizontal="left" vertical="center" indent="1"/>
    </xf>
    <xf numFmtId="4" fontId="52" fillId="51" borderId="23" applyNumberFormat="0" applyProtection="0">
      <alignment horizontal="left" vertical="center" indent="1"/>
    </xf>
    <xf numFmtId="0" fontId="52" fillId="51" borderId="23" applyNumberFormat="0" applyProtection="0">
      <alignment horizontal="left" vertical="top" indent="1"/>
    </xf>
    <xf numFmtId="0" fontId="52" fillId="51" borderId="23" applyNumberFormat="0" applyProtection="0">
      <alignment horizontal="left" vertical="top" indent="1"/>
    </xf>
    <xf numFmtId="4" fontId="55" fillId="57" borderId="0" applyNumberFormat="0" applyProtection="0">
      <alignment horizontal="left" vertical="center" indent="1"/>
    </xf>
    <xf numFmtId="4" fontId="56" fillId="54" borderId="23" applyNumberFormat="0" applyProtection="0">
      <alignment horizontal="right" vertical="center"/>
    </xf>
    <xf numFmtId="4" fontId="56" fillId="54" borderId="23" applyNumberFormat="0" applyProtection="0">
      <alignment horizontal="right" vertical="center"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32" borderId="21" applyNumberFormat="0" applyAlignment="0" applyProtection="0"/>
    <xf numFmtId="0" fontId="44" fillId="32" borderId="21" applyNumberFormat="0" applyAlignment="0" applyProtection="0"/>
    <xf numFmtId="0" fontId="44" fillId="32" borderId="21" applyNumberFormat="0" applyAlignment="0" applyProtection="0"/>
    <xf numFmtId="189" fontId="59" fillId="0" borderId="25" applyNumberFormat="0" applyFont="0" applyBorder="0" applyAlignment="0" applyProtection="0"/>
    <xf numFmtId="0" fontId="38" fillId="0" borderId="0"/>
    <xf numFmtId="0" fontId="60" fillId="0" borderId="0"/>
    <xf numFmtId="0" fontId="60" fillId="0" borderId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0" fillId="36" borderId="13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58" borderId="27" applyBorder="0">
      <alignment horizontal="center" vertical="center"/>
    </xf>
    <xf numFmtId="0" fontId="61" fillId="58" borderId="27" applyBorder="0">
      <alignment horizontal="center" vertical="center"/>
    </xf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16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/>
    <xf numFmtId="0" fontId="21" fillId="48" borderId="1" applyBorder="0">
      <alignment horizontal="centerContinuous" vertical="center" wrapText="1"/>
    </xf>
    <xf numFmtId="0" fontId="21" fillId="48" borderId="1" applyBorder="0">
      <alignment horizontal="centerContinuous" vertical="center" wrapText="1"/>
    </xf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7" fillId="37" borderId="0">
      <alignment horizontal="right"/>
    </xf>
    <xf numFmtId="0" fontId="44" fillId="32" borderId="21" applyNumberFormat="0" applyAlignment="0" applyProtection="0"/>
    <xf numFmtId="0" fontId="44" fillId="32" borderId="21" applyNumberFormat="0" applyAlignment="0" applyProtection="0"/>
    <xf numFmtId="0" fontId="62" fillId="0" borderId="0">
      <alignment vertical="top"/>
    </xf>
    <xf numFmtId="0" fontId="31" fillId="4" borderId="0" applyNumberFormat="0" applyBorder="0" applyAlignment="0" applyProtection="0"/>
    <xf numFmtId="0" fontId="2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36" borderId="13" applyNumberFormat="0" applyAlignment="0" applyProtection="0"/>
    <xf numFmtId="0" fontId="20" fillId="36" borderId="13" applyNumberFormat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3" fontId="10" fillId="2" borderId="0" xfId="600" applyNumberFormat="1" applyFont="1" applyFill="1" applyAlignment="1">
      <alignment horizontal="left" wrapText="1"/>
    </xf>
    <xf numFmtId="190" fontId="4" fillId="2" borderId="6" xfId="595" applyNumberFormat="1" applyFont="1" applyFill="1" applyBorder="1" applyAlignment="1">
      <alignment horizontal="center" vertical="center"/>
    </xf>
    <xf numFmtId="3" fontId="4" fillId="2" borderId="0" xfId="600" applyNumberFormat="1" applyFont="1" applyFill="1"/>
    <xf numFmtId="0" fontId="4" fillId="2" borderId="0" xfId="306" applyFont="1" applyFill="1"/>
    <xf numFmtId="0" fontId="4" fillId="2" borderId="0" xfId="306" applyFont="1" applyFill="1" applyBorder="1"/>
    <xf numFmtId="0" fontId="4" fillId="2" borderId="0" xfId="306" applyFont="1" applyFill="1" applyBorder="1" applyAlignment="1">
      <alignment horizontal="center"/>
    </xf>
    <xf numFmtId="9" fontId="4" fillId="2" borderId="0" xfId="599" applyNumberFormat="1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8" fillId="2" borderId="0" xfId="1" applyFont="1" applyFill="1" applyBorder="1"/>
    <xf numFmtId="0" fontId="4" fillId="2" borderId="0" xfId="1" applyFont="1" applyFill="1" applyBorder="1"/>
    <xf numFmtId="3" fontId="4" fillId="2" borderId="0" xfId="1" applyNumberFormat="1" applyFont="1" applyFill="1" applyBorder="1" applyAlignment="1">
      <alignment vertical="center"/>
    </xf>
    <xf numFmtId="9" fontId="4" fillId="2" borderId="0" xfId="3" applyFont="1" applyFill="1" applyBorder="1" applyAlignment="1">
      <alignment horizontal="center" vertical="center"/>
    </xf>
    <xf numFmtId="9" fontId="10" fillId="2" borderId="0" xfId="3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right" vertical="center"/>
    </xf>
    <xf numFmtId="3" fontId="4" fillId="2" borderId="6" xfId="1" applyNumberFormat="1" applyFont="1" applyFill="1" applyBorder="1" applyAlignment="1">
      <alignment vertical="center"/>
    </xf>
    <xf numFmtId="3" fontId="4" fillId="2" borderId="7" xfId="1" applyNumberFormat="1" applyFont="1" applyFill="1" applyBorder="1" applyAlignment="1">
      <alignment vertical="center"/>
    </xf>
    <xf numFmtId="0" fontId="10" fillId="2" borderId="0" xfId="1" applyFont="1" applyFill="1"/>
    <xf numFmtId="3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0" xfId="3" applyNumberFormat="1" applyFont="1" applyFill="1" applyBorder="1" applyAlignment="1">
      <alignment horizontal="center" vertical="center"/>
    </xf>
    <xf numFmtId="0" fontId="8" fillId="2" borderId="0" xfId="306" applyFont="1" applyFill="1"/>
    <xf numFmtId="190" fontId="4" fillId="2" borderId="0" xfId="595" applyNumberFormat="1" applyFont="1" applyFill="1" applyAlignment="1">
      <alignment horizontal="center" vertical="center"/>
    </xf>
    <xf numFmtId="190" fontId="4" fillId="2" borderId="0" xfId="306" applyNumberFormat="1" applyFont="1" applyFill="1"/>
    <xf numFmtId="3" fontId="4" fillId="2" borderId="0" xfId="600" applyNumberFormat="1" applyFont="1" applyFill="1" applyBorder="1"/>
    <xf numFmtId="191" fontId="4" fillId="2" borderId="0" xfId="595" applyNumberFormat="1" applyFont="1" applyFill="1"/>
    <xf numFmtId="9" fontId="4" fillId="2" borderId="0" xfId="597" applyFont="1" applyFill="1"/>
    <xf numFmtId="3" fontId="4" fillId="2" borderId="8" xfId="1" applyNumberFormat="1" applyFont="1" applyFill="1" applyBorder="1" applyAlignment="1">
      <alignment horizontal="left" vertical="center" wrapText="1"/>
    </xf>
    <xf numFmtId="3" fontId="4" fillId="2" borderId="28" xfId="1" applyNumberFormat="1" applyFont="1" applyFill="1" applyBorder="1" applyAlignment="1">
      <alignment horizontal="center" vertical="center" wrapText="1"/>
    </xf>
    <xf numFmtId="3" fontId="4" fillId="2" borderId="28" xfId="1" applyNumberFormat="1" applyFont="1" applyFill="1" applyBorder="1" applyAlignment="1">
      <alignment horizontal="center" vertical="center"/>
    </xf>
    <xf numFmtId="192" fontId="4" fillId="2" borderId="28" xfId="1" applyNumberFormat="1" applyFont="1" applyFill="1" applyBorder="1" applyAlignment="1">
      <alignment horizontal="center" vertical="center"/>
    </xf>
    <xf numFmtId="3" fontId="4" fillId="2" borderId="29" xfId="1" applyNumberFormat="1" applyFont="1" applyFill="1" applyBorder="1" applyAlignment="1">
      <alignment horizontal="center" vertical="center" wrapText="1"/>
    </xf>
    <xf numFmtId="0" fontId="4" fillId="2" borderId="28" xfId="1" applyNumberFormat="1" applyFont="1" applyFill="1" applyBorder="1" applyAlignment="1">
      <alignment horizontal="center" vertical="center" wrapText="1"/>
    </xf>
    <xf numFmtId="3" fontId="4" fillId="2" borderId="28" xfId="1" applyNumberFormat="1" applyFont="1" applyFill="1" applyBorder="1" applyAlignment="1">
      <alignment horizontal="left" vertical="center"/>
    </xf>
    <xf numFmtId="193" fontId="4" fillId="2" borderId="28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vertical="center"/>
    </xf>
    <xf numFmtId="1" fontId="4" fillId="2" borderId="28" xfId="1" applyNumberFormat="1" applyFont="1" applyFill="1" applyBorder="1" applyAlignment="1">
      <alignment horizontal="center" vertical="center"/>
    </xf>
    <xf numFmtId="1" fontId="4" fillId="2" borderId="28" xfId="3" applyNumberFormat="1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28" xfId="306" applyFont="1" applyFill="1" applyBorder="1"/>
    <xf numFmtId="0" fontId="4" fillId="2" borderId="28" xfId="306" applyFont="1" applyFill="1" applyBorder="1" applyAlignment="1">
      <alignment horizontal="center"/>
    </xf>
    <xf numFmtId="164" fontId="4" fillId="2" borderId="28" xfId="599" applyNumberFormat="1" applyFont="1" applyFill="1" applyBorder="1" applyAlignment="1">
      <alignment horizontal="center"/>
    </xf>
    <xf numFmtId="0" fontId="4" fillId="2" borderId="29" xfId="306" applyFont="1" applyFill="1" applyBorder="1"/>
    <xf numFmtId="3" fontId="4" fillId="2" borderId="0" xfId="600" applyNumberFormat="1" applyFont="1" applyFill="1" applyBorder="1" applyAlignment="1">
      <alignment horizontal="left" wrapText="1"/>
    </xf>
    <xf numFmtId="3" fontId="4" fillId="2" borderId="28" xfId="600" applyNumberFormat="1" applyFont="1" applyFill="1" applyBorder="1"/>
    <xf numFmtId="3" fontId="4" fillId="2" borderId="28" xfId="600" applyNumberFormat="1" applyFont="1" applyFill="1" applyBorder="1" applyAlignment="1">
      <alignment horizontal="center"/>
    </xf>
    <xf numFmtId="9" fontId="4" fillId="2" borderId="28" xfId="599" applyNumberFormat="1" applyFont="1" applyFill="1" applyBorder="1" applyAlignment="1">
      <alignment horizontal="center"/>
    </xf>
    <xf numFmtId="3" fontId="4" fillId="2" borderId="28" xfId="1" applyNumberFormat="1" applyFont="1" applyFill="1" applyBorder="1" applyAlignment="1">
      <alignment horizontal="left" vertical="center" wrapText="1"/>
    </xf>
    <xf numFmtId="3" fontId="10" fillId="2" borderId="28" xfId="1" applyNumberFormat="1" applyFont="1" applyFill="1" applyBorder="1" applyAlignment="1">
      <alignment horizontal="center" vertical="center" wrapText="1"/>
    </xf>
    <xf numFmtId="9" fontId="4" fillId="2" borderId="28" xfId="3" applyFont="1" applyFill="1" applyBorder="1" applyAlignment="1">
      <alignment horizontal="center" vertical="center"/>
    </xf>
    <xf numFmtId="9" fontId="10" fillId="2" borderId="28" xfId="3" applyFont="1" applyFill="1" applyBorder="1" applyAlignment="1">
      <alignment horizontal="center" vertical="center"/>
    </xf>
    <xf numFmtId="165" fontId="4" fillId="2" borderId="28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horizontal="center" vertical="center"/>
    </xf>
  </cellXfs>
  <cellStyles count="605"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 % - Accent1 2" xfId="11"/>
    <cellStyle name="20 % - Accent1 3" xfId="12"/>
    <cellStyle name="20 % - Accent2 2" xfId="13"/>
    <cellStyle name="20 % - Accent2 3" xfId="14"/>
    <cellStyle name="20 % - Accent3 2" xfId="15"/>
    <cellStyle name="20 % - Accent3 3" xfId="16"/>
    <cellStyle name="20 % - Accent4 2" xfId="17"/>
    <cellStyle name="20 % - Accent4 3" xfId="18"/>
    <cellStyle name="20 % - Accent5 2" xfId="19"/>
    <cellStyle name="20 % - Accent5 3" xfId="20"/>
    <cellStyle name="20 % - Accent6 2" xfId="21"/>
    <cellStyle name="20 % - Accent6 3" xfId="22"/>
    <cellStyle name="20% - Colore 1" xfId="23"/>
    <cellStyle name="20% - Colore 2" xfId="24"/>
    <cellStyle name="20% - Colore 3" xfId="25"/>
    <cellStyle name="20% - Colore 4" xfId="26"/>
    <cellStyle name="20% - Colore 5" xfId="27"/>
    <cellStyle name="20% - Colore 6" xfId="28"/>
    <cellStyle name="40 % - Aksentti1" xfId="29"/>
    <cellStyle name="40 % - Aksentti2" xfId="30"/>
    <cellStyle name="40 % - Aksentti3" xfId="31"/>
    <cellStyle name="40 % - Aksentti4" xfId="32"/>
    <cellStyle name="40 % - Aksentti5" xfId="33"/>
    <cellStyle name="40 % - Aksentti6" xfId="34"/>
    <cellStyle name="40 % - Accent1 2" xfId="35"/>
    <cellStyle name="40 % - Accent1 3" xfId="36"/>
    <cellStyle name="40 % - Accent2 2" xfId="37"/>
    <cellStyle name="40 % - Accent2 3" xfId="38"/>
    <cellStyle name="40 % - Accent3 2" xfId="39"/>
    <cellStyle name="40 % - Accent3 3" xfId="40"/>
    <cellStyle name="40 % - Accent4 2" xfId="41"/>
    <cellStyle name="40 % - Accent4 3" xfId="42"/>
    <cellStyle name="40 % - Accent5 2" xfId="43"/>
    <cellStyle name="40 % - Accent5 3" xfId="44"/>
    <cellStyle name="40 % - Accent6 2" xfId="45"/>
    <cellStyle name="40 % - Accent6 3" xfId="46"/>
    <cellStyle name="40% - Colore 1" xfId="47"/>
    <cellStyle name="40% - Colore 2" xfId="48"/>
    <cellStyle name="40% - Colore 3" xfId="49"/>
    <cellStyle name="40% - Colore 4" xfId="50"/>
    <cellStyle name="40% - Colore 5" xfId="51"/>
    <cellStyle name="40% - Colore 6" xfId="52"/>
    <cellStyle name="60 % - Aksentti1" xfId="53"/>
    <cellStyle name="60 % - Aksentti2" xfId="54"/>
    <cellStyle name="60 % - Aksentti3" xfId="55"/>
    <cellStyle name="60 % - Aksentti4" xfId="56"/>
    <cellStyle name="60 % - Aksentti5" xfId="57"/>
    <cellStyle name="60 % - Aksentti6" xfId="58"/>
    <cellStyle name="60 % - Accent1 2" xfId="59"/>
    <cellStyle name="60 % - Accent1 3" xfId="60"/>
    <cellStyle name="60 % - Accent2 2" xfId="61"/>
    <cellStyle name="60 % - Accent2 3" xfId="62"/>
    <cellStyle name="60 % - Accent3 2" xfId="63"/>
    <cellStyle name="60 % - Accent3 3" xfId="64"/>
    <cellStyle name="60 % - Accent4 2" xfId="65"/>
    <cellStyle name="60 % - Accent4 3" xfId="66"/>
    <cellStyle name="60 % - Accent5 2" xfId="67"/>
    <cellStyle name="60 % - Accent5 3" xfId="68"/>
    <cellStyle name="60 % - Accent6 2" xfId="69"/>
    <cellStyle name="60 % - Accent6 3" xfId="70"/>
    <cellStyle name="60% - Colore 1" xfId="71"/>
    <cellStyle name="60% - Colore 2" xfId="72"/>
    <cellStyle name="60% - Colore 3" xfId="73"/>
    <cellStyle name="60% - Colore 4" xfId="74"/>
    <cellStyle name="60% - Colore 5" xfId="75"/>
    <cellStyle name="60% - Colore 6" xfId="76"/>
    <cellStyle name="Accent1 - 20%" xfId="77"/>
    <cellStyle name="Accent1 - 40%" xfId="78"/>
    <cellStyle name="Accent1 - 60%" xfId="79"/>
    <cellStyle name="Accent1 2" xfId="80"/>
    <cellStyle name="Accent1 3" xfId="81"/>
    <cellStyle name="Accent1 4" xfId="82"/>
    <cellStyle name="Accent2 - 20%" xfId="83"/>
    <cellStyle name="Accent2 - 40%" xfId="84"/>
    <cellStyle name="Accent2 - 60%" xfId="85"/>
    <cellStyle name="Accent2 2" xfId="86"/>
    <cellStyle name="Accent2 3" xfId="87"/>
    <cellStyle name="Accent2 4" xfId="88"/>
    <cellStyle name="Accent3 - 20%" xfId="89"/>
    <cellStyle name="Accent3 - 40%" xfId="90"/>
    <cellStyle name="Accent3 - 60%" xfId="91"/>
    <cellStyle name="Accent3 2" xfId="92"/>
    <cellStyle name="Accent3 3" xfId="93"/>
    <cellStyle name="Accent3 4" xfId="94"/>
    <cellStyle name="Accent4 - 20%" xfId="95"/>
    <cellStyle name="Accent4 - 40%" xfId="96"/>
    <cellStyle name="Accent4 - 60%" xfId="97"/>
    <cellStyle name="Accent4 2" xfId="98"/>
    <cellStyle name="Accent4 3" xfId="99"/>
    <cellStyle name="Accent4 4" xfId="100"/>
    <cellStyle name="Accent5 - 20%" xfId="101"/>
    <cellStyle name="Accent5 - 40%" xfId="102"/>
    <cellStyle name="Accent5 - 60%" xfId="103"/>
    <cellStyle name="Accent5 2" xfId="104"/>
    <cellStyle name="Accent5 3" xfId="105"/>
    <cellStyle name="Accent5 4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 4" xfId="112"/>
    <cellStyle name="Aksentti1" xfId="113"/>
    <cellStyle name="Aksentti2" xfId="114"/>
    <cellStyle name="Aksentti3" xfId="115"/>
    <cellStyle name="Aksentti4" xfId="116"/>
    <cellStyle name="Aksentti5" xfId="117"/>
    <cellStyle name="Aksentti6" xfId="118"/>
    <cellStyle name="Avertissement 2" xfId="119"/>
    <cellStyle name="Avertissement 3" xfId="120"/>
    <cellStyle name="Bad" xfId="121"/>
    <cellStyle name="Calcolo" xfId="122"/>
    <cellStyle name="Calcolo 2" xfId="123"/>
    <cellStyle name="Calcul 2" xfId="124"/>
    <cellStyle name="Calcul 2 2" xfId="125"/>
    <cellStyle name="Calcul 3" xfId="126"/>
    <cellStyle name="Calculation" xfId="127"/>
    <cellStyle name="Calculation 2" xfId="128"/>
    <cellStyle name="CaseData" xfId="129"/>
    <cellStyle name="CaseData 2" xfId="130"/>
    <cellStyle name="CaseData 2 2" xfId="131"/>
    <cellStyle name="CaseData 3" xfId="132"/>
    <cellStyle name="CaseData 3 2" xfId="133"/>
    <cellStyle name="CaseData 4" xfId="134"/>
    <cellStyle name="CaseData_Méthode d'Imputation du E4" xfId="135"/>
    <cellStyle name="CaseVide" xfId="136"/>
    <cellStyle name="CaseVide 2" xfId="137"/>
    <cellStyle name="Cella collegata" xfId="138"/>
    <cellStyle name="Cella da controllare" xfId="139"/>
    <cellStyle name="Cellule liée 2" xfId="140"/>
    <cellStyle name="Cellule liée 3" xfId="141"/>
    <cellStyle name="CelluleMontant" xfId="142"/>
    <cellStyle name="CelluleSousTotal" xfId="143"/>
    <cellStyle name="CelluleSousTotal 2" xfId="144"/>
    <cellStyle name="CelluleTotal" xfId="145"/>
    <cellStyle name="CelluleTotal 2" xfId="146"/>
    <cellStyle name="CelluleVide" xfId="147"/>
    <cellStyle name="Check Cell" xfId="148"/>
    <cellStyle name="CodeLigne" xfId="149"/>
    <cellStyle name="Colore 1" xfId="150"/>
    <cellStyle name="Colore 2" xfId="151"/>
    <cellStyle name="Colore 3" xfId="152"/>
    <cellStyle name="Colore 4" xfId="153"/>
    <cellStyle name="Colore 5" xfId="154"/>
    <cellStyle name="Colore 6" xfId="155"/>
    <cellStyle name="Comma  - Style1" xfId="156"/>
    <cellStyle name="Comma  - Style1 2" xfId="157"/>
    <cellStyle name="Comma  - Style2" xfId="158"/>
    <cellStyle name="Comma  - Style2 2" xfId="159"/>
    <cellStyle name="Comma  - Style3" xfId="160"/>
    <cellStyle name="Comma  - Style3 2" xfId="161"/>
    <cellStyle name="Comma  - Style4" xfId="162"/>
    <cellStyle name="Comma  - Style4 2" xfId="163"/>
    <cellStyle name="Comma  - Style5" xfId="164"/>
    <cellStyle name="Comma  - Style5 2" xfId="165"/>
    <cellStyle name="Comma  - Style6" xfId="166"/>
    <cellStyle name="Comma  - Style6 2" xfId="167"/>
    <cellStyle name="Comma  - Style7" xfId="168"/>
    <cellStyle name="Comma  - Style7 2" xfId="169"/>
    <cellStyle name="Comma  - Style8" xfId="170"/>
    <cellStyle name="Comma  - Style8 2" xfId="171"/>
    <cellStyle name="Comma [0]_A" xfId="172"/>
    <cellStyle name="Comma_A" xfId="173"/>
    <cellStyle name="Commentaire 2" xfId="174"/>
    <cellStyle name="Commentaire 2 2" xfId="175"/>
    <cellStyle name="Commentaire 3" xfId="176"/>
    <cellStyle name="Currency [0]_A" xfId="177"/>
    <cellStyle name="Currency_A" xfId="178"/>
    <cellStyle name="DataCell" xfId="179"/>
    <cellStyle name="Date" xfId="180"/>
    <cellStyle name="Date 2" xfId="181"/>
    <cellStyle name="Date 2 2" xfId="182"/>
    <cellStyle name="Dezimal_Deloitte Tables 04" xfId="183"/>
    <cellStyle name="Emphasis 1" xfId="184"/>
    <cellStyle name="Emphasis 2" xfId="185"/>
    <cellStyle name="Emphasis 3" xfId="186"/>
    <cellStyle name="EmptyCell" xfId="187"/>
    <cellStyle name="EmptyCell 2" xfId="188"/>
    <cellStyle name="EmptyCell 2 2" xfId="189"/>
    <cellStyle name="EmptyCell 3" xfId="190"/>
    <cellStyle name="EmptyCell_4020228 saisie.acam.rcmedicale2008 GENERALI IARD" xfId="191"/>
    <cellStyle name="Entier" xfId="192"/>
    <cellStyle name="Entier 2" xfId="193"/>
    <cellStyle name="Entier 2 2" xfId="194"/>
    <cellStyle name="Entrée 2" xfId="195"/>
    <cellStyle name="Entrée 2 2" xfId="196"/>
    <cellStyle name="Entrée 3" xfId="197"/>
    <cellStyle name="Euro" xfId="198"/>
    <cellStyle name="Euro 2" xfId="199"/>
    <cellStyle name="Euro 2 2" xfId="200"/>
    <cellStyle name="Euro 3" xfId="201"/>
    <cellStyle name="Excel Built-in Normal" xfId="202"/>
    <cellStyle name="Excel Built-in Percent" xfId="203"/>
    <cellStyle name="Ezres 2" xfId="204"/>
    <cellStyle name="Ezres 3" xfId="205"/>
    <cellStyle name="Gauche_traitement" xfId="206"/>
    <cellStyle name="Good" xfId="207"/>
    <cellStyle name="Heading 1" xfId="208"/>
    <cellStyle name="Heading 2" xfId="209"/>
    <cellStyle name="Heading 3" xfId="210"/>
    <cellStyle name="Heading 4" xfId="211"/>
    <cellStyle name="Huomautus" xfId="212"/>
    <cellStyle name="Huomautus 2" xfId="213"/>
    <cellStyle name="Huono" xfId="214"/>
    <cellStyle name="Hyperlink" xfId="215"/>
    <cellStyle name="Hyvä" xfId="216"/>
    <cellStyle name="Input" xfId="217"/>
    <cellStyle name="Input 2" xfId="218"/>
    <cellStyle name="Insatisfaisant 2" xfId="219"/>
    <cellStyle name="Insatisfaisant 3" xfId="220"/>
    <cellStyle name="Laskenta" xfId="221"/>
    <cellStyle name="Laskenta 2" xfId="222"/>
    <cellStyle name="Lien hypertexte 2" xfId="223"/>
    <cellStyle name="Linked Cell" xfId="224"/>
    <cellStyle name="Linkitetty solu" xfId="225"/>
    <cellStyle name="Milliers 10" xfId="226"/>
    <cellStyle name="Milliers 10 2" xfId="227"/>
    <cellStyle name="Milliers 11" xfId="228"/>
    <cellStyle name="Milliers 11 2" xfId="229"/>
    <cellStyle name="Milliers 12" xfId="230"/>
    <cellStyle name="Milliers 13" xfId="594"/>
    <cellStyle name="Milliers 14" xfId="595"/>
    <cellStyle name="Milliers 2" xfId="231"/>
    <cellStyle name="Milliers 2 2" xfId="232"/>
    <cellStyle name="Milliers 2 3" xfId="233"/>
    <cellStyle name="Milliers 2 3 2" xfId="234"/>
    <cellStyle name="Milliers 2 4" xfId="235"/>
    <cellStyle name="Milliers 3" xfId="236"/>
    <cellStyle name="Milliers 3 2" xfId="237"/>
    <cellStyle name="Milliers 4" xfId="238"/>
    <cellStyle name="Milliers 4 2" xfId="239"/>
    <cellStyle name="Milliers 5" xfId="240"/>
    <cellStyle name="Milliers 5 2" xfId="241"/>
    <cellStyle name="Milliers 6" xfId="242"/>
    <cellStyle name="Milliers 6 2" xfId="243"/>
    <cellStyle name="Milliers 7" xfId="244"/>
    <cellStyle name="Milliers 7 2" xfId="245"/>
    <cellStyle name="Milliers 8" xfId="246"/>
    <cellStyle name="Milliers 8 2" xfId="247"/>
    <cellStyle name="Milliers 9" xfId="248"/>
    <cellStyle name="Milliers 9 2" xfId="249"/>
    <cellStyle name="Montant" xfId="250"/>
    <cellStyle name="Montant 2" xfId="251"/>
    <cellStyle name="Montant 2 2" xfId="252"/>
    <cellStyle name="Motif" xfId="1"/>
    <cellStyle name="Motif 2" xfId="2"/>
    <cellStyle name="Motif 2 2" xfId="253"/>
    <cellStyle name="Motif 2 3" xfId="601"/>
    <cellStyle name="Motif 3" xfId="254"/>
    <cellStyle name="Motif 4" xfId="600"/>
    <cellStyle name="Moyenne" xfId="255"/>
    <cellStyle name="Moyenne 2" xfId="256"/>
    <cellStyle name="Moyenne 2 2" xfId="257"/>
    <cellStyle name="Neutraali" xfId="258"/>
    <cellStyle name="Neutral" xfId="259"/>
    <cellStyle name="Neutrale" xfId="260"/>
    <cellStyle name="Neutre 2" xfId="261"/>
    <cellStyle name="Neutre 3" xfId="262"/>
    <cellStyle name="NoCPT" xfId="263"/>
    <cellStyle name="NoL" xfId="264"/>
    <cellStyle name="NoL 2" xfId="265"/>
    <cellStyle name="NoL 2 2" xfId="266"/>
    <cellStyle name="NoL 2 2 2" xfId="267"/>
    <cellStyle name="NoL 2 3" xfId="268"/>
    <cellStyle name="NoL 2 3 2" xfId="269"/>
    <cellStyle name="NoL 2 4" xfId="270"/>
    <cellStyle name="NoL 3" xfId="271"/>
    <cellStyle name="NoL 3 2" xfId="272"/>
    <cellStyle name="NoL 3 2 2" xfId="273"/>
    <cellStyle name="NoL 3 3" xfId="274"/>
    <cellStyle name="NoL 3 3 2" xfId="275"/>
    <cellStyle name="NoL 3 4" xfId="276"/>
    <cellStyle name="NoL 4" xfId="277"/>
    <cellStyle name="NoL 4 2" xfId="278"/>
    <cellStyle name="NoL 5" xfId="279"/>
    <cellStyle name="NoL_Données rapport acam 2007 20081201" xfId="280"/>
    <cellStyle name="NoLigne" xfId="281"/>
    <cellStyle name="Nombre" xfId="282"/>
    <cellStyle name="Nombre 2" xfId="283"/>
    <cellStyle name="Nombre 2 2" xfId="284"/>
    <cellStyle name="Normal" xfId="0" builtinId="0"/>
    <cellStyle name="Normal - Style1" xfId="285"/>
    <cellStyle name="Normal - Style1 2" xfId="286"/>
    <cellStyle name="Normal 10" xfId="4"/>
    <cellStyle name="Normal 10 2" xfId="287"/>
    <cellStyle name="Normal 11" xfId="288"/>
    <cellStyle name="Normal 11 2" xfId="289"/>
    <cellStyle name="Normal 12" xfId="290"/>
    <cellStyle name="Normal 12 2" xfId="291"/>
    <cellStyle name="Normal 13" xfId="292"/>
    <cellStyle name="Normal 13 2" xfId="293"/>
    <cellStyle name="Normal 14" xfId="294"/>
    <cellStyle name="Normal 14 2" xfId="295"/>
    <cellStyle name="Normal 15" xfId="296"/>
    <cellStyle name="Normal 15 2" xfId="297"/>
    <cellStyle name="Normal 16" xfId="298"/>
    <cellStyle name="Normal 16 2" xfId="299"/>
    <cellStyle name="Normal 17" xfId="300"/>
    <cellStyle name="Normal 17 2" xfId="301"/>
    <cellStyle name="Normal 18" xfId="302"/>
    <cellStyle name="Normal 18 2" xfId="303"/>
    <cellStyle name="Normal 19" xfId="304"/>
    <cellStyle name="Normal 19 2" xfId="305"/>
    <cellStyle name="Normal 2" xfId="306"/>
    <cellStyle name="Normál 2" xfId="307"/>
    <cellStyle name="Normal 2 2" xfId="308"/>
    <cellStyle name="Normal 2 2 2" xfId="309"/>
    <cellStyle name="Normal 2 2 3" xfId="310"/>
    <cellStyle name="Normal 2 2 4" xfId="311"/>
    <cellStyle name="Normal 2 3" xfId="312"/>
    <cellStyle name="Normal 2 4" xfId="313"/>
    <cellStyle name="Normal 2 5" xfId="314"/>
    <cellStyle name="Normal 2 6" xfId="315"/>
    <cellStyle name="Normal 2 7" xfId="316"/>
    <cellStyle name="Normal 2 7 2" xfId="317"/>
    <cellStyle name="Normal 2 8" xfId="318"/>
    <cellStyle name="Normal 2_Graphique 621 T1 T409" xfId="319"/>
    <cellStyle name="Normal 20" xfId="320"/>
    <cellStyle name="Normal 20 2" xfId="321"/>
    <cellStyle name="Normal 21" xfId="322"/>
    <cellStyle name="Normal 21 2" xfId="323"/>
    <cellStyle name="Normal 22" xfId="324"/>
    <cellStyle name="Normal 22 2" xfId="325"/>
    <cellStyle name="Normal 23" xfId="326"/>
    <cellStyle name="Normal 23 2" xfId="327"/>
    <cellStyle name="Normal 24" xfId="328"/>
    <cellStyle name="Normal 24 2" xfId="329"/>
    <cellStyle name="Normal 25" xfId="330"/>
    <cellStyle name="Normal 25 2" xfId="331"/>
    <cellStyle name="Normal 26" xfId="332"/>
    <cellStyle name="Normal 26 2" xfId="333"/>
    <cellStyle name="Normal 27" xfId="334"/>
    <cellStyle name="Normal 27 2" xfId="335"/>
    <cellStyle name="Normal 28" xfId="336"/>
    <cellStyle name="Normal 28 2" xfId="337"/>
    <cellStyle name="Normal 29" xfId="338"/>
    <cellStyle name="Normal 29 2" xfId="339"/>
    <cellStyle name="Normal 3" xfId="340"/>
    <cellStyle name="Normál 3" xfId="341"/>
    <cellStyle name="Normal 3 2" xfId="342"/>
    <cellStyle name="Normal 3 3" xfId="343"/>
    <cellStyle name="Normal 3 4" xfId="344"/>
    <cellStyle name="Normal 3 5" xfId="345"/>
    <cellStyle name="Normal 3_Graphique 621 T1 T409" xfId="346"/>
    <cellStyle name="Normal 30" xfId="347"/>
    <cellStyle name="Normal 30 2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0" xfId="360"/>
    <cellStyle name="Normal 41" xfId="361"/>
    <cellStyle name="Normal 42" xfId="362"/>
    <cellStyle name="Normal 43" xfId="363"/>
    <cellStyle name="Normal 44" xfId="364"/>
    <cellStyle name="Normal 45" xfId="596"/>
    <cellStyle name="Normal 46" xfId="602"/>
    <cellStyle name="Normal 47" xfId="603"/>
    <cellStyle name="Normal 5" xfId="365"/>
    <cellStyle name="Normal 6" xfId="366"/>
    <cellStyle name="Normal 7" xfId="367"/>
    <cellStyle name="Normal 8" xfId="368"/>
    <cellStyle name="Normal 8 2" xfId="369"/>
    <cellStyle name="Normal 9" xfId="370"/>
    <cellStyle name="Normal 9 2" xfId="371"/>
    <cellStyle name="Nota" xfId="372"/>
    <cellStyle name="Nota 2" xfId="373"/>
    <cellStyle name="Nota 2 2" xfId="374"/>
    <cellStyle name="Nota 3" xfId="375"/>
    <cellStyle name="Note" xfId="376"/>
    <cellStyle name="Note 2" xfId="377"/>
    <cellStyle name="Note 2 2" xfId="378"/>
    <cellStyle name="Note 3" xfId="379"/>
    <cellStyle name="Otsikko" xfId="380"/>
    <cellStyle name="Otsikko 1" xfId="381"/>
    <cellStyle name="Otsikko 2" xfId="382"/>
    <cellStyle name="Otsikko 3" xfId="383"/>
    <cellStyle name="Otsikko 4" xfId="384"/>
    <cellStyle name="Output" xfId="385"/>
    <cellStyle name="Output 2" xfId="386"/>
    <cellStyle name="PercentCell" xfId="387"/>
    <cellStyle name="PercentCell 2" xfId="388"/>
    <cellStyle name="Planches" xfId="389"/>
    <cellStyle name="Planches 2" xfId="390"/>
    <cellStyle name="Planches 2 2" xfId="391"/>
    <cellStyle name="Pourcentage" xfId="3" builtinId="5"/>
    <cellStyle name="Pourcentage 10" xfId="392"/>
    <cellStyle name="Pourcentage 11" xfId="597"/>
    <cellStyle name="Pourcentage 11 2" xfId="599"/>
    <cellStyle name="Pourcentage 12" xfId="598"/>
    <cellStyle name="Pourcentage 13" xfId="604"/>
    <cellStyle name="Pourcentage 2" xfId="393"/>
    <cellStyle name="Pourcentage 2 2" xfId="394"/>
    <cellStyle name="Pourcentage 2 2 2" xfId="395"/>
    <cellStyle name="Pourcentage 2 3" xfId="396"/>
    <cellStyle name="Pourcentage 2 4" xfId="397"/>
    <cellStyle name="Pourcentage 2 4 2" xfId="398"/>
    <cellStyle name="Pourcentage 3" xfId="399"/>
    <cellStyle name="Pourcentage 4" xfId="400"/>
    <cellStyle name="Pourcentage 5" xfId="401"/>
    <cellStyle name="Pourcentage 5 2" xfId="402"/>
    <cellStyle name="Pourcentage 6" xfId="403"/>
    <cellStyle name="Pourcentage 6 2" xfId="404"/>
    <cellStyle name="Pourcentage 7" xfId="405"/>
    <cellStyle name="Pourcentage 8" xfId="406"/>
    <cellStyle name="Pourcentage 9" xfId="407"/>
    <cellStyle name="PSChar" xfId="408"/>
    <cellStyle name="PSDate" xfId="409"/>
    <cellStyle name="PSHeading" xfId="410"/>
    <cellStyle name="PSInt" xfId="411"/>
    <cellStyle name="PSSpacer" xfId="412"/>
    <cellStyle name="QIS2CalcCell" xfId="413"/>
    <cellStyle name="QIS2Filler" xfId="414"/>
    <cellStyle name="QIS2Filler 2" xfId="415"/>
    <cellStyle name="QIS2Heading" xfId="416"/>
    <cellStyle name="QIS2Heading 2" xfId="417"/>
    <cellStyle name="QIS2InputCell" xfId="418"/>
    <cellStyle name="QIS2InputCell 2" xfId="419"/>
    <cellStyle name="QIS2Locked" xfId="420"/>
    <cellStyle name="QIS2Locked 2" xfId="421"/>
    <cellStyle name="QIS2Para" xfId="422"/>
    <cellStyle name="QIS2Param" xfId="423"/>
    <cellStyle name="QIS4DescrCell1" xfId="424"/>
    <cellStyle name="QIS4DescrCell1 2" xfId="425"/>
    <cellStyle name="QIS4DescrCell1 2 2" xfId="426"/>
    <cellStyle name="QIS4DescrCell1 3" xfId="427"/>
    <cellStyle name="QIS4DescrCell2" xfId="428"/>
    <cellStyle name="QIS4DescrCell2 2" xfId="429"/>
    <cellStyle name="QIS4DescrCell2 2 2" xfId="430"/>
    <cellStyle name="QIS4DescrCell2 3" xfId="431"/>
    <cellStyle name="QIS4InputCellAbs" xfId="432"/>
    <cellStyle name="QIS4InputCellAbs 2" xfId="433"/>
    <cellStyle name="QIS4InputCellAbs 2 2" xfId="434"/>
    <cellStyle name="QIS4InputCellAbs 3" xfId="435"/>
    <cellStyle name="QIS4InputCellPerc" xfId="436"/>
    <cellStyle name="QIS4InputCellPerc 2" xfId="437"/>
    <cellStyle name="QIS4InputCellPerc 2 2" xfId="438"/>
    <cellStyle name="QIS4InputCellPerc 3" xfId="439"/>
    <cellStyle name="R00L" xfId="440"/>
    <cellStyle name="Ratio" xfId="441"/>
    <cellStyle name="Ratio 2" xfId="442"/>
    <cellStyle name="RenvoiPage" xfId="443"/>
    <cellStyle name="RenvoiPage 2" xfId="444"/>
    <cellStyle name="RenvoiPage 2 2" xfId="445"/>
    <cellStyle name="RenvoiPage 3" xfId="446"/>
    <cellStyle name="Rubrique" xfId="447"/>
    <cellStyle name="SAPBEXaggData" xfId="448"/>
    <cellStyle name="SAPBEXaggData 2" xfId="449"/>
    <cellStyle name="SAPBEXaggDataEmph" xfId="450"/>
    <cellStyle name="SAPBEXaggDataEmph 2" xfId="451"/>
    <cellStyle name="SAPBEXaggItem" xfId="452"/>
    <cellStyle name="SAPBEXaggItem 2" xfId="453"/>
    <cellStyle name="SAPBEXaggItemX" xfId="454"/>
    <cellStyle name="SAPBEXaggItemX 2" xfId="455"/>
    <cellStyle name="SAPBEXchaText" xfId="456"/>
    <cellStyle name="SAPBEXexcBad7" xfId="457"/>
    <cellStyle name="SAPBEXexcBad7 2" xfId="458"/>
    <cellStyle name="SAPBEXexcBad8" xfId="459"/>
    <cellStyle name="SAPBEXexcBad8 2" xfId="460"/>
    <cellStyle name="SAPBEXexcBad9" xfId="461"/>
    <cellStyle name="SAPBEXexcBad9 2" xfId="462"/>
    <cellStyle name="SAPBEXexcCritical4" xfId="463"/>
    <cellStyle name="SAPBEXexcCritical4 2" xfId="464"/>
    <cellStyle name="SAPBEXexcCritical5" xfId="465"/>
    <cellStyle name="SAPBEXexcCritical5 2" xfId="466"/>
    <cellStyle name="SAPBEXexcCritical6" xfId="467"/>
    <cellStyle name="SAPBEXexcCritical6 2" xfId="468"/>
    <cellStyle name="SAPBEXexcGood1" xfId="469"/>
    <cellStyle name="SAPBEXexcGood1 2" xfId="470"/>
    <cellStyle name="SAPBEXexcGood2" xfId="471"/>
    <cellStyle name="SAPBEXexcGood2 2" xfId="472"/>
    <cellStyle name="SAPBEXexcGood3" xfId="473"/>
    <cellStyle name="SAPBEXexcGood3 2" xfId="474"/>
    <cellStyle name="SAPBEXfilterDrill" xfId="475"/>
    <cellStyle name="SAPBEXfilterDrill 2" xfId="476"/>
    <cellStyle name="SAPBEXfilterItem" xfId="477"/>
    <cellStyle name="SAPBEXfilterText" xfId="478"/>
    <cellStyle name="SAPBEXformats" xfId="479"/>
    <cellStyle name="SAPBEXformats 2" xfId="480"/>
    <cellStyle name="SAPBEXheaderItem" xfId="481"/>
    <cellStyle name="SAPBEXheaderText" xfId="482"/>
    <cellStyle name="SAPBEXHLevel0" xfId="483"/>
    <cellStyle name="SAPBEXHLevel0 2" xfId="484"/>
    <cellStyle name="SAPBEXHLevel0 2 2" xfId="485"/>
    <cellStyle name="SAPBEXHLevel0 3" xfId="486"/>
    <cellStyle name="SAPBEXHLevel0X" xfId="487"/>
    <cellStyle name="SAPBEXHLevel0X 2" xfId="488"/>
    <cellStyle name="SAPBEXHLevel0X 2 2" xfId="489"/>
    <cellStyle name="SAPBEXHLevel0X 3" xfId="490"/>
    <cellStyle name="SAPBEXHLevel1" xfId="491"/>
    <cellStyle name="SAPBEXHLevel1 2" xfId="492"/>
    <cellStyle name="SAPBEXHLevel1 2 2" xfId="493"/>
    <cellStyle name="SAPBEXHLevel1 3" xfId="494"/>
    <cellStyle name="SAPBEXHLevel1X" xfId="495"/>
    <cellStyle name="SAPBEXHLevel1X 2" xfId="496"/>
    <cellStyle name="SAPBEXHLevel1X 2 2" xfId="497"/>
    <cellStyle name="SAPBEXHLevel1X 3" xfId="498"/>
    <cellStyle name="SAPBEXHLevel2" xfId="499"/>
    <cellStyle name="SAPBEXHLevel2 2" xfId="500"/>
    <cellStyle name="SAPBEXHLevel2 2 2" xfId="501"/>
    <cellStyle name="SAPBEXHLevel2 3" xfId="502"/>
    <cellStyle name="SAPBEXHLevel2X" xfId="503"/>
    <cellStyle name="SAPBEXHLevel2X 2" xfId="504"/>
    <cellStyle name="SAPBEXHLevel2X 2 2" xfId="505"/>
    <cellStyle name="SAPBEXHLevel2X 3" xfId="506"/>
    <cellStyle name="SAPBEXHLevel3" xfId="507"/>
    <cellStyle name="SAPBEXHLevel3 2" xfId="508"/>
    <cellStyle name="SAPBEXHLevel3 2 2" xfId="509"/>
    <cellStyle name="SAPBEXHLevel3 3" xfId="510"/>
    <cellStyle name="SAPBEXHLevel3X" xfId="511"/>
    <cellStyle name="SAPBEXHLevel3X 2" xfId="512"/>
    <cellStyle name="SAPBEXHLevel3X 2 2" xfId="513"/>
    <cellStyle name="SAPBEXHLevel3X 3" xfId="514"/>
    <cellStyle name="SAPBEXinputData" xfId="515"/>
    <cellStyle name="SAPBEXinputData 2" xfId="516"/>
    <cellStyle name="SAPBEXinputData 2 2" xfId="517"/>
    <cellStyle name="SAPBEXinputData 3" xfId="518"/>
    <cellStyle name="SAPBEXresData" xfId="519"/>
    <cellStyle name="SAPBEXresData 2" xfId="520"/>
    <cellStyle name="SAPBEXresDataEmph" xfId="521"/>
    <cellStyle name="SAPBEXresDataEmph 2" xfId="522"/>
    <cellStyle name="SAPBEXresItem" xfId="523"/>
    <cellStyle name="SAPBEXresItem 2" xfId="524"/>
    <cellStyle name="SAPBEXresItemX" xfId="525"/>
    <cellStyle name="SAPBEXresItemX 2" xfId="526"/>
    <cellStyle name="SAPBEXstdData" xfId="527"/>
    <cellStyle name="SAPBEXstdData 2" xfId="528"/>
    <cellStyle name="SAPBEXstdDataEmph" xfId="529"/>
    <cellStyle name="SAPBEXstdDataEmph 2" xfId="530"/>
    <cellStyle name="SAPBEXstdItem" xfId="531"/>
    <cellStyle name="SAPBEXstdItem 2" xfId="532"/>
    <cellStyle name="SAPBEXstdItemX" xfId="533"/>
    <cellStyle name="SAPBEXstdItemX 2" xfId="534"/>
    <cellStyle name="SAPBEXtitle" xfId="535"/>
    <cellStyle name="SAPBEXundefined" xfId="536"/>
    <cellStyle name="SAPBEXundefined 2" xfId="537"/>
    <cellStyle name="Satisfaisant 2" xfId="538"/>
    <cellStyle name="Satisfaisant 3" xfId="539"/>
    <cellStyle name="Selittävä teksti" xfId="540"/>
    <cellStyle name="Sheet Title" xfId="541"/>
    <cellStyle name="Sortie 2" xfId="542"/>
    <cellStyle name="Sortie 2 2" xfId="543"/>
    <cellStyle name="Sortie 3" xfId="544"/>
    <cellStyle name="soustotal" xfId="545"/>
    <cellStyle name="Standard_Deloitte Tables 04" xfId="546"/>
    <cellStyle name="Style 1" xfId="547"/>
    <cellStyle name="Style 1 2" xfId="548"/>
    <cellStyle name="Summa" xfId="549"/>
    <cellStyle name="Summa 2" xfId="550"/>
    <cellStyle name="Syöttö" xfId="551"/>
    <cellStyle name="Syöttö 2" xfId="552"/>
    <cellStyle name="Tarkistussolu" xfId="553"/>
    <cellStyle name="Testo avviso" xfId="554"/>
    <cellStyle name="Testo descrittivo" xfId="555"/>
    <cellStyle name="Texte explicatif 2" xfId="556"/>
    <cellStyle name="Texte explicatif 3" xfId="557"/>
    <cellStyle name="th" xfId="558"/>
    <cellStyle name="th 2" xfId="559"/>
    <cellStyle name="Titolo" xfId="560"/>
    <cellStyle name="Titolo 1" xfId="561"/>
    <cellStyle name="Titolo 2" xfId="562"/>
    <cellStyle name="Titolo 3" xfId="563"/>
    <cellStyle name="Titolo 4" xfId="564"/>
    <cellStyle name="Titre 1" xfId="565"/>
    <cellStyle name="Titre 2" xfId="566"/>
    <cellStyle name="Titre 3" xfId="567"/>
    <cellStyle name="Titre 1 2" xfId="568"/>
    <cellStyle name="Titre 1 3" xfId="569"/>
    <cellStyle name="Titre 2 2" xfId="570"/>
    <cellStyle name="Titre 2 3" xfId="571"/>
    <cellStyle name="Titre 3 2" xfId="572"/>
    <cellStyle name="Titre 3 3" xfId="573"/>
    <cellStyle name="Titre 4 2" xfId="574"/>
    <cellStyle name="Titre 4 3" xfId="575"/>
    <cellStyle name="TitreRubrique" xfId="576"/>
    <cellStyle name="TitreTableau" xfId="577"/>
    <cellStyle name="TitreTableau 2" xfId="578"/>
    <cellStyle name="Total 2" xfId="579"/>
    <cellStyle name="Total 2 2" xfId="580"/>
    <cellStyle name="Total 3" xfId="581"/>
    <cellStyle name="Totale" xfId="582"/>
    <cellStyle name="Totale 2" xfId="583"/>
    <cellStyle name="TotalRubrique" xfId="584"/>
    <cellStyle name="Tulostus" xfId="585"/>
    <cellStyle name="Tulostus 2" xfId="586"/>
    <cellStyle name="Update" xfId="587"/>
    <cellStyle name="Valore non valido" xfId="588"/>
    <cellStyle name="Valore valido" xfId="589"/>
    <cellStyle name="Varoitusteksti" xfId="590"/>
    <cellStyle name="Vérification 2" xfId="591"/>
    <cellStyle name="Vérification 3" xfId="592"/>
    <cellStyle name="Warning Text" xfId="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1609854678708307E-2"/>
          <c:y val="4.6116384984587415E-2"/>
          <c:w val="0.58624744539978102"/>
          <c:h val="0.84982690247832915"/>
        </c:manualLayout>
      </c:layout>
      <c:barChart>
        <c:barDir val="col"/>
        <c:grouping val="stacked"/>
        <c:ser>
          <c:idx val="2"/>
          <c:order val="0"/>
          <c:tx>
            <c:strRef>
              <c:f>'G1'!$B$8</c:f>
              <c:strCache>
                <c:ptCount val="1"/>
                <c:pt idx="0">
                  <c:v>Mutuelles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('G1'!$C$5,'G1'!$G$5,'G1'!$K$5,'G1'!$P$5)</c:f>
              <c:numCache>
                <c:formatCode>General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('G1'!$C$8,'G1'!$G$8,'G1'!$K$8,'G1'!$P$8)</c:f>
              <c:numCache>
                <c:formatCode>General</c:formatCode>
                <c:ptCount val="4"/>
                <c:pt idx="0">
                  <c:v>1528</c:v>
                </c:pt>
                <c:pt idx="1">
                  <c:v>919</c:v>
                </c:pt>
                <c:pt idx="2">
                  <c:v>656</c:v>
                </c:pt>
                <c:pt idx="3">
                  <c:v>453</c:v>
                </c:pt>
              </c:numCache>
            </c:numRef>
          </c:val>
        </c:ser>
        <c:ser>
          <c:idx val="0"/>
          <c:order val="1"/>
          <c:tx>
            <c:strRef>
              <c:f>'G1'!$B$6</c:f>
              <c:strCache>
                <c:ptCount val="1"/>
                <c:pt idx="0">
                  <c:v>Sociétés d'assurance</c:v>
                </c:pt>
              </c:strCache>
            </c:strRef>
          </c:tx>
          <c:spPr>
            <a:solidFill>
              <a:schemeClr val="accent4"/>
            </a:solidFill>
          </c:spPr>
          <c:cat>
            <c:numRef>
              <c:f>('G1'!$C$5,'G1'!$G$5,'G1'!$K$5,'G1'!$P$5)</c:f>
              <c:numCache>
                <c:formatCode>General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('G1'!$C$6,'G1'!$G$6,'G1'!$K$6,'G1'!$P$6)</c:f>
              <c:numCache>
                <c:formatCode>General</c:formatCode>
                <c:ptCount val="4"/>
                <c:pt idx="0">
                  <c:v>117</c:v>
                </c:pt>
                <c:pt idx="1">
                  <c:v>107</c:v>
                </c:pt>
                <c:pt idx="2">
                  <c:v>93</c:v>
                </c:pt>
                <c:pt idx="3">
                  <c:v>94</c:v>
                </c:pt>
              </c:numCache>
            </c:numRef>
          </c:val>
        </c:ser>
        <c:ser>
          <c:idx val="1"/>
          <c:order val="2"/>
          <c:tx>
            <c:strRef>
              <c:f>'G1'!$B$7</c:f>
              <c:strCache>
                <c:ptCount val="1"/>
                <c:pt idx="0">
                  <c:v>Institutions de prévoyance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('G1'!$C$5,'G1'!$G$5,'G1'!$K$5,'G1'!$P$5)</c:f>
              <c:numCache>
                <c:formatCode>General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('G1'!$C$7,'G1'!$G$7,'G1'!$K$7,'G1'!$P$7)</c:f>
              <c:numCache>
                <c:formatCode>General</c:formatCode>
                <c:ptCount val="4"/>
                <c:pt idx="0">
                  <c:v>57</c:v>
                </c:pt>
                <c:pt idx="1">
                  <c:v>48</c:v>
                </c:pt>
                <c:pt idx="2">
                  <c:v>35</c:v>
                </c:pt>
                <c:pt idx="3">
                  <c:v>26</c:v>
                </c:pt>
              </c:numCache>
            </c:numRef>
          </c:val>
        </c:ser>
        <c:dLbls/>
        <c:gapWidth val="20"/>
        <c:overlap val="100"/>
        <c:axId val="134344704"/>
        <c:axId val="134346240"/>
      </c:barChart>
      <c:catAx>
        <c:axId val="134344704"/>
        <c:scaling>
          <c:orientation val="minMax"/>
        </c:scaling>
        <c:axPos val="b"/>
        <c:numFmt formatCode="General" sourceLinked="1"/>
        <c:tickLblPos val="nextTo"/>
        <c:crossAx val="134346240"/>
        <c:crosses val="autoZero"/>
        <c:auto val="1"/>
        <c:lblAlgn val="ctr"/>
        <c:lblOffset val="100"/>
      </c:catAx>
      <c:valAx>
        <c:axId val="134346240"/>
        <c:scaling>
          <c:orientation val="minMax"/>
          <c:max val="1800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3434470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71586647251166502"/>
          <c:y val="5.9718534610346416E-2"/>
          <c:w val="0.26431655686451205"/>
          <c:h val="0.87650295268228406"/>
        </c:manualLayout>
      </c:layout>
      <c:spPr>
        <a:solidFill>
          <a:schemeClr val="bg1"/>
        </a:solidFill>
      </c:spPr>
    </c:legend>
    <c:plotVisOnly val="1"/>
    <c:dispBlanksAs val="gap"/>
  </c:chart>
  <c:spPr>
    <a:ln>
      <a:noFill/>
    </a:ln>
  </c:spPr>
  <c:txPr>
    <a:bodyPr/>
    <a:lstStyle/>
    <a:p>
      <a:pPr>
        <a:defRPr>
          <a:latin typeface="Arial Narrow" pitchFamily="34" charset="0"/>
          <a:cs typeface="Arial" pitchFamily="34" charset="0"/>
        </a:defRPr>
      </a:pPr>
      <a:endParaRPr lang="fr-FR"/>
    </a:p>
  </c:txPr>
  <c:printSettings>
    <c:headerFooter/>
    <c:pageMargins b="0.7500000000000131" l="0.70000000000000107" r="0.70000000000000107" t="0.750000000000013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42070594623947905"/>
          <c:y val="5.3208521807114502E-2"/>
          <c:w val="0.55958962026298398"/>
          <c:h val="0.84982690247832815"/>
        </c:manualLayout>
      </c:layout>
      <c:barChart>
        <c:barDir val="col"/>
        <c:grouping val="stacked"/>
        <c:ser>
          <c:idx val="0"/>
          <c:order val="0"/>
          <c:tx>
            <c:strRef>
              <c:f>'G2'!$B$12</c:f>
              <c:strCache>
                <c:ptCount val="1"/>
                <c:pt idx="0">
                  <c:v>Mutuelles</c:v>
                </c:pt>
              </c:strCache>
            </c:strRef>
          </c:tx>
          <c:spPr>
            <a:solidFill>
              <a:schemeClr val="accent3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('G2'!$C$5,'G2'!$G$5,'G2'!$K$5,'G2'!$P$5)</c:f>
              <c:numCache>
                <c:formatCode>#,##0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('G2'!$C$12,'G2'!$G$12,'G2'!$K$12,'G2'!$P$12)</c:f>
              <c:numCache>
                <c:formatCode>0%</c:formatCode>
                <c:ptCount val="4"/>
                <c:pt idx="0">
                  <c:v>0.60317641031479474</c:v>
                </c:pt>
                <c:pt idx="1">
                  <c:v>0.59072894612663063</c:v>
                </c:pt>
                <c:pt idx="2">
                  <c:v>0.56217418733605606</c:v>
                </c:pt>
                <c:pt idx="3">
                  <c:v>0.53220543557480549</c:v>
                </c:pt>
              </c:numCache>
            </c:numRef>
          </c:val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Sociétés d'assurance</c:v>
                </c:pt>
              </c:strCache>
            </c:strRef>
          </c:tx>
          <c:spPr>
            <a:solidFill>
              <a:schemeClr val="accent4"/>
            </a:solidFill>
          </c:spPr>
          <c:dLbls>
            <c:dLbl>
              <c:idx val="3"/>
              <c:layout>
                <c:manualLayout>
                  <c:x val="0"/>
                  <c:y val="-8.19035678999925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8.19035678999925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2285535184998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8.19035678999925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1.2285535184998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2285535184998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1.2285535184998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8.19035678999925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285535184998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8.48282346750041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8.30737279335410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('G2'!$C$5,'G2'!$G$5,'G2'!$K$5,'G2'!$P$5)</c:f>
              <c:numCache>
                <c:formatCode>#,##0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('G2'!$C$13,'G2'!$G$13,'G2'!$K$13,'G2'!$P$13)</c:f>
              <c:numCache>
                <c:formatCode>0%</c:formatCode>
                <c:ptCount val="4"/>
                <c:pt idx="0">
                  <c:v>0.18665679968122048</c:v>
                </c:pt>
                <c:pt idx="1">
                  <c:v>0.23659255474840682</c:v>
                </c:pt>
                <c:pt idx="2">
                  <c:v>0.26433575721353386</c:v>
                </c:pt>
                <c:pt idx="3">
                  <c:v>0.28225236379744384</c:v>
                </c:pt>
              </c:numCache>
            </c:numRef>
          </c:val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Institutions de prévoyance</c:v>
                </c:pt>
              </c:strCache>
            </c:strRef>
          </c:tx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('G2'!$C$5,'G2'!$G$5,'G2'!$K$5,'G2'!$P$5)</c:f>
              <c:numCache>
                <c:formatCode>#,##0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2009</c:v>
                </c:pt>
                <c:pt idx="3">
                  <c:v>2014</c:v>
                </c:pt>
              </c:numCache>
            </c:numRef>
          </c:cat>
          <c:val>
            <c:numRef>
              <c:f>('G2'!$C$14,'G2'!$G$14,'G2'!$K$14,'G2'!$P$14)</c:f>
              <c:numCache>
                <c:formatCode>0%</c:formatCode>
                <c:ptCount val="4"/>
                <c:pt idx="0">
                  <c:v>0.21016679000398475</c:v>
                </c:pt>
                <c:pt idx="1">
                  <c:v>0.1726784991249625</c:v>
                </c:pt>
                <c:pt idx="2">
                  <c:v>0.17349005545041007</c:v>
                </c:pt>
                <c:pt idx="3">
                  <c:v>0.1855422006277507</c:v>
                </c:pt>
              </c:numCache>
            </c:numRef>
          </c:val>
        </c:ser>
        <c:dLbls/>
        <c:gapWidth val="20"/>
        <c:overlap val="100"/>
        <c:axId val="135042560"/>
        <c:axId val="135044096"/>
      </c:barChart>
      <c:catAx>
        <c:axId val="135042560"/>
        <c:scaling>
          <c:orientation val="minMax"/>
        </c:scaling>
        <c:axPos val="b"/>
        <c:numFmt formatCode="#,##0" sourceLinked="1"/>
        <c:tickLblPos val="nextTo"/>
        <c:crossAx val="135044096"/>
        <c:crosses val="autoZero"/>
        <c:auto val="1"/>
        <c:lblAlgn val="ctr"/>
        <c:lblOffset val="100"/>
      </c:catAx>
      <c:valAx>
        <c:axId val="135044096"/>
        <c:scaling>
          <c:orientation val="minMax"/>
          <c:max val="1"/>
        </c:scaling>
        <c:axPos val="l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13504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6372134517668112E-2"/>
          <c:y val="7.1046351164867294E-2"/>
          <c:w val="0.26738662118273909"/>
          <c:h val="0.80630982297425602"/>
        </c:manualLayout>
      </c:layout>
      <c:spPr>
        <a:solidFill>
          <a:schemeClr val="bg1"/>
        </a:solidFill>
      </c:spPr>
    </c:legend>
    <c:plotVisOnly val="1"/>
    <c:dispBlanksAs val="gap"/>
  </c:chart>
  <c:spPr>
    <a:ln>
      <a:noFill/>
    </a:ln>
  </c:spPr>
  <c:txPr>
    <a:bodyPr/>
    <a:lstStyle/>
    <a:p>
      <a:pPr>
        <a:defRPr sz="1000">
          <a:latin typeface="Arial Narrow" pitchFamily="34" charset="0"/>
          <a:cs typeface="Arial" pitchFamily="34" charset="0"/>
        </a:defRPr>
      </a:pPr>
      <a:endParaRPr lang="fr-FR"/>
    </a:p>
  </c:txPr>
  <c:printSettings>
    <c:headerFooter/>
    <c:pageMargins b="0.7500000000000131" l="0.70000000000000107" r="0.70000000000000107" t="0.750000000000013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6749145229249907"/>
          <c:y val="5.3208521807114502E-2"/>
          <c:w val="0.81280434901126886"/>
          <c:h val="0.84982690247832915"/>
        </c:manualLayout>
      </c:layout>
      <c:barChart>
        <c:barDir val="bar"/>
        <c:grouping val="clustered"/>
        <c:ser>
          <c:idx val="1"/>
          <c:order val="0"/>
          <c:tx>
            <c:strRef>
              <c:f>'G3'!$D$5</c:f>
              <c:strCache>
                <c:ptCount val="1"/>
                <c:pt idx="0">
                  <c:v>2 006</c:v>
                </c:pt>
              </c:strCache>
            </c:strRef>
          </c:tx>
          <c:spPr>
            <a:solidFill>
              <a:schemeClr val="accent4"/>
            </a:solidFill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'G3'!$B$6:$B$8</c:f>
              <c:strCache>
                <c:ptCount val="3"/>
                <c:pt idx="0">
                  <c:v>10 plus grands organismes</c:v>
                </c:pt>
                <c:pt idx="1">
                  <c:v>20 plus grands organismes</c:v>
                </c:pt>
                <c:pt idx="2">
                  <c:v>50 plus grands organismes</c:v>
                </c:pt>
              </c:strCache>
            </c:strRef>
          </c:cat>
          <c:val>
            <c:numRef>
              <c:f>'G3'!$D$6:$D$8</c:f>
              <c:numCache>
                <c:formatCode>0%</c:formatCode>
                <c:ptCount val="3"/>
                <c:pt idx="0">
                  <c:v>0.25</c:v>
                </c:pt>
                <c:pt idx="1">
                  <c:v>0.35</c:v>
                </c:pt>
                <c:pt idx="2">
                  <c:v>0.54</c:v>
                </c:pt>
              </c:numCache>
            </c:numRef>
          </c:val>
        </c:ser>
        <c:ser>
          <c:idx val="0"/>
          <c:order val="1"/>
          <c:tx>
            <c:strRef>
              <c:f>'G3'!$C$5</c:f>
              <c:strCache>
                <c:ptCount val="1"/>
                <c:pt idx="0">
                  <c:v>2 014</c:v>
                </c:pt>
              </c:strCache>
            </c:strRef>
          </c:tx>
          <c:spPr>
            <a:solidFill>
              <a:schemeClr val="accent3"/>
            </a:solidFill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'G3'!$B$6:$B$8</c:f>
              <c:strCache>
                <c:ptCount val="3"/>
                <c:pt idx="0">
                  <c:v>10 plus grands organismes</c:v>
                </c:pt>
                <c:pt idx="1">
                  <c:v>20 plus grands organismes</c:v>
                </c:pt>
                <c:pt idx="2">
                  <c:v>50 plus grands organismes</c:v>
                </c:pt>
              </c:strCache>
            </c:strRef>
          </c:cat>
          <c:val>
            <c:numRef>
              <c:f>'G3'!$C$6:$C$8</c:f>
              <c:numCache>
                <c:formatCode>0%</c:formatCode>
                <c:ptCount val="3"/>
                <c:pt idx="0">
                  <c:v>0.35</c:v>
                </c:pt>
                <c:pt idx="1">
                  <c:v>0.5</c:v>
                </c:pt>
                <c:pt idx="2">
                  <c:v>0.72</c:v>
                </c:pt>
              </c:numCache>
            </c:numRef>
          </c:val>
        </c:ser>
        <c:dLbls/>
        <c:gapWidth val="20"/>
        <c:axId val="135177344"/>
        <c:axId val="135178880"/>
      </c:barChart>
      <c:catAx>
        <c:axId val="135177344"/>
        <c:scaling>
          <c:orientation val="maxMin"/>
        </c:scaling>
        <c:axPos val="l"/>
        <c:numFmt formatCode="General" sourceLinked="1"/>
        <c:tickLblPos val="nextTo"/>
        <c:crossAx val="135178880"/>
        <c:crosses val="autoZero"/>
        <c:auto val="1"/>
        <c:lblAlgn val="ctr"/>
        <c:lblOffset val="100"/>
      </c:catAx>
      <c:valAx>
        <c:axId val="135178880"/>
        <c:scaling>
          <c:orientation val="minMax"/>
          <c:max val="0.8"/>
        </c:scaling>
        <c:axPos val="b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135177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9013413708620894"/>
          <c:y val="0.13846184697976802"/>
          <c:w val="0.16130793520113101"/>
          <c:h val="0.22956042912526403"/>
        </c:manualLayout>
      </c:layout>
      <c:spPr>
        <a:noFill/>
      </c:spPr>
    </c:legend>
    <c:plotVisOnly val="1"/>
    <c:dispBlanksAs val="gap"/>
  </c:chart>
  <c:spPr>
    <a:ln>
      <a:noFill/>
    </a:ln>
  </c:spPr>
  <c:txPr>
    <a:bodyPr/>
    <a:lstStyle/>
    <a:p>
      <a:pPr>
        <a:defRPr sz="1000">
          <a:latin typeface="Arial Narrow" pitchFamily="34" charset="0"/>
          <a:cs typeface="Arial" pitchFamily="34" charset="0"/>
        </a:defRPr>
      </a:pPr>
      <a:endParaRPr lang="fr-FR"/>
    </a:p>
  </c:txPr>
  <c:printSettings>
    <c:headerFooter/>
    <c:pageMargins b="0.7500000000000131" l="0.70000000000000107" r="0.70000000000000107" t="0.750000000000013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162891</xdr:colOff>
      <xdr:row>19</xdr:row>
      <xdr:rowOff>22088</xdr:rowOff>
    </xdr:from>
    <xdr:to>
      <xdr:col>5</xdr:col>
      <xdr:colOff>403087</xdr:colOff>
      <xdr:row>30</xdr:row>
      <xdr:rowOff>121479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0.11967</cdr:x>
      <cdr:y>0.00391</cdr:y>
    </cdr:from>
    <cdr:to>
      <cdr:x>0.34817</cdr:x>
      <cdr:y>0.09124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07378" y="8877"/>
          <a:ext cx="777849" cy="198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 Narrow" pitchFamily="34" charset="0"/>
              <a:cs typeface="Arial" pitchFamily="34" charset="0"/>
            </a:rPr>
            <a:t>1702</a:t>
          </a:r>
        </a:p>
      </cdr:txBody>
    </cdr:sp>
  </cdr:relSizeAnchor>
  <cdr:relSizeAnchor xmlns:cdr="http://schemas.openxmlformats.org/drawingml/2006/chartDrawing">
    <cdr:from>
      <cdr:x>0.56782</cdr:x>
      <cdr:y>0.50827</cdr:y>
    </cdr:from>
    <cdr:to>
      <cdr:x>0.69343</cdr:x>
      <cdr:y>0.58926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932932" y="976675"/>
          <a:ext cx="427614" cy="155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>
              <a:latin typeface="Arial Narrow" pitchFamily="34" charset="0"/>
              <a:cs typeface="Arial" pitchFamily="34" charset="0"/>
            </a:rPr>
            <a:t>573</a:t>
          </a:r>
        </a:p>
      </cdr:txBody>
    </cdr:sp>
  </cdr:relSizeAnchor>
  <cdr:relSizeAnchor xmlns:cdr="http://schemas.openxmlformats.org/drawingml/2006/chartDrawing">
    <cdr:from>
      <cdr:x>0.41968</cdr:x>
      <cdr:y>0.43187</cdr:y>
    </cdr:from>
    <cdr:to>
      <cdr:x>0.62295</cdr:x>
      <cdr:y>0.49806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428657" y="829859"/>
          <a:ext cx="691963" cy="12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>
              <a:latin typeface="Arial Narrow" pitchFamily="34" charset="0"/>
              <a:cs typeface="Arial" pitchFamily="34" charset="0"/>
            </a:rPr>
            <a:t>784</a:t>
          </a:r>
        </a:p>
      </cdr:txBody>
    </cdr:sp>
  </cdr:relSizeAnchor>
  <cdr:relSizeAnchor xmlns:cdr="http://schemas.openxmlformats.org/drawingml/2006/chartDrawing">
    <cdr:from>
      <cdr:x>0.2681</cdr:x>
      <cdr:y>0.28952</cdr:y>
    </cdr:from>
    <cdr:to>
      <cdr:x>0.51186</cdr:x>
      <cdr:y>0.35571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912644" y="556331"/>
          <a:ext cx="829796" cy="12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>
              <a:latin typeface="Arial Narrow" pitchFamily="34" charset="0"/>
              <a:cs typeface="Arial" pitchFamily="34" charset="0"/>
            </a:rPr>
            <a:t>1074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17</xdr:row>
      <xdr:rowOff>50800</xdr:rowOff>
    </xdr:from>
    <xdr:to>
      <xdr:col>11</xdr:col>
      <xdr:colOff>593726</xdr:colOff>
      <xdr:row>29</xdr:row>
      <xdr:rowOff>50799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4</xdr:row>
      <xdr:rowOff>38100</xdr:rowOff>
    </xdr:from>
    <xdr:to>
      <xdr:col>8</xdr:col>
      <xdr:colOff>571500</xdr:colOff>
      <xdr:row>10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nth&#232;ses_Sant&#233;/Organismes%20compl&#233;mentaires/Rapport%202015/Analyses%20des%20r&#233;sultats/Analyse%20des%20r&#233;sultats%20-%20rapport%202015%20-%20juil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MUT"/>
      <sheetName val="ChampIP"/>
      <sheetName val="ChampSA"/>
      <sheetName val="champ tot"/>
      <sheetName val="P6 - pond Mut"/>
      <sheetName val="P6 - pond SA"/>
      <sheetName val="P6 - pond IP"/>
      <sheetName val="graph 1 - eff ACPR"/>
      <sheetName val="graph 2 - eff CMU"/>
      <sheetName val="tab 3 - part de marche CMU"/>
      <sheetName val="Tableau E1 - encadré 1"/>
      <sheetName val="graph 4 - part santé"/>
      <sheetName val="graph 5 - répart par taille"/>
      <sheetName val="graph 6 - répart en santé"/>
      <sheetName val="tab E3 - encadré 3"/>
      <sheetName val="graph 7 - part ind et coll"/>
      <sheetName val="graph 8 - schéma"/>
      <sheetName val="graph 9-11-15 - restec santé"/>
      <sheetName val="tab 10- CRT santé"/>
      <sheetName val="tab 10 - CRT santé old"/>
      <sheetName val="tab12 ent-sor champ"/>
      <sheetName val="graph 13 - charges de presta"/>
      <sheetName val="graph 14 - charges de gestion"/>
      <sheetName val="Graph 16 - ch de pres ind-coll"/>
      <sheetName val="encadre E5 - contrats modaux"/>
      <sheetName val="graph 17 - ch de gest ind-coll"/>
      <sheetName val="Tableau encadré 6 - regression"/>
      <sheetName val="Tableau encadré 6 - regress2"/>
      <sheetName val="fig 18 - dispersion rtec cat"/>
      <sheetName val="fig 19 - dispersion rtec taille"/>
      <sheetName val="fig 20 - dispers chgest taille"/>
      <sheetName val="fig 21-22-anx6 - res tec et net"/>
      <sheetName val="tab 23 - res net et mvmt champ"/>
      <sheetName val="tab 24 - bilan"/>
      <sheetName val="Figure 25 - structure passif"/>
      <sheetName val="Fig 25-26 - struct actif pvlat "/>
      <sheetName val="tab 27 - bilan et effets champ"/>
      <sheetName val="tab 28 - tx couv engreg"/>
      <sheetName val="graph 29 - disp engreg cat"/>
      <sheetName val="tab 30 - tx couv msolva"/>
      <sheetName val="graph31 - disp mgsolva cat"/>
      <sheetName val="graph31 - disp mgsolva ycpvlat"/>
      <sheetName val="tab 32-34-35 - charg de gestion"/>
      <sheetName val="graph 33 - dispers chgest-prest"/>
      <sheetName val="graph 33 - dispers chgest-p (2)"/>
      <sheetName val="deleg gestion CNAM"/>
      <sheetName val="deleg gestion RSI"/>
      <sheetName val="tableau 36 - Gestion du RO"/>
      <sheetName val="tab 37-38 - cmuc et ACS"/>
      <sheetName val="tab 41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 et 2010"/>
      <sheetName val="D3 - COMPTES 2008 SANTE"/>
      <sheetName val="D4 - BILAN 2009 - 2010 ENSEMBLE"/>
      <sheetName val="D5 - CR 2009 - 2010 ENSEMBLE"/>
      <sheetName val="part santé et resnet 2009"/>
      <sheetName val="poids indiv et coll serie longu"/>
      <sheetName val="D8 - RESULTATS IP"/>
      <sheetName val="D9 - RESULTATS SA"/>
      <sheetName val="D10 - RESULTATS MUT"/>
      <sheetName val="D11 - CTIP-FFSA Presta 2010"/>
      <sheetName val="P7 - Analyse des CR 2007-2010"/>
      <sheetName val="P8 - Analyse BILAN 2007 - 2010"/>
      <sheetName val="P12 - Tableaux prudenti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9">
          <cell r="G39">
            <v>10405.382474666632</v>
          </cell>
        </row>
        <row r="58">
          <cell r="G58">
            <v>6209.5727918072462</v>
          </cell>
        </row>
        <row r="73">
          <cell r="G73">
            <v>18609.227501039783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DREES-Book-Colors">
      <a:dk1>
        <a:srgbClr val="000000"/>
      </a:dk1>
      <a:lt1>
        <a:srgbClr val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showGridLines="0" tabSelected="1" workbookViewId="0">
      <selection activeCell="B1" sqref="B1"/>
    </sheetView>
  </sheetViews>
  <sheetFormatPr baseColWidth="10" defaultRowHeight="12.75"/>
  <cols>
    <col min="1" max="1" width="5.28515625" style="9" customWidth="1"/>
    <col min="2" max="2" width="26.140625" style="9" customWidth="1"/>
    <col min="3" max="3" width="11.42578125" style="9"/>
    <col min="4" max="6" width="0" style="9" hidden="1" customWidth="1"/>
    <col min="7" max="7" width="11.42578125" style="9"/>
    <col min="8" max="10" width="0" style="9" hidden="1" customWidth="1"/>
    <col min="11" max="11" width="11.42578125" style="9"/>
    <col min="12" max="14" width="0" style="9" hidden="1" customWidth="1"/>
    <col min="15" max="16384" width="11.42578125" style="9"/>
  </cols>
  <sheetData>
    <row r="2" spans="2:15" ht="14.1" customHeight="1">
      <c r="B2" s="8" t="s">
        <v>25</v>
      </c>
    </row>
    <row r="3" spans="2:15" ht="14.1" customHeight="1"/>
    <row r="4" spans="2:15">
      <c r="B4" s="33"/>
      <c r="C4" s="30">
        <v>2001</v>
      </c>
      <c r="D4" s="30">
        <v>2002</v>
      </c>
      <c r="E4" s="30">
        <v>2003</v>
      </c>
      <c r="F4" s="30">
        <v>2004</v>
      </c>
      <c r="G4" s="30">
        <v>2005</v>
      </c>
      <c r="H4" s="30">
        <v>2006</v>
      </c>
      <c r="I4" s="30">
        <v>2007</v>
      </c>
      <c r="J4" s="30">
        <v>2008</v>
      </c>
      <c r="K4" s="30">
        <v>2009</v>
      </c>
      <c r="L4" s="30">
        <v>2010</v>
      </c>
      <c r="M4" s="30">
        <v>2011</v>
      </c>
      <c r="N4" s="30">
        <v>2012</v>
      </c>
      <c r="O4" s="30">
        <v>2014</v>
      </c>
    </row>
    <row r="5" spans="2:15">
      <c r="B5" s="31" t="s">
        <v>0</v>
      </c>
      <c r="C5" s="32">
        <v>10596</v>
      </c>
      <c r="D5" s="32">
        <v>11264</v>
      </c>
      <c r="E5" s="32">
        <v>12129</v>
      </c>
      <c r="F5" s="32">
        <v>13367</v>
      </c>
      <c r="G5" s="32">
        <v>14452.274199373001</v>
      </c>
      <c r="H5" s="32">
        <v>15319</v>
      </c>
      <c r="I5" s="32">
        <v>15952</v>
      </c>
      <c r="J5" s="32">
        <v>16435</v>
      </c>
      <c r="K5" s="32">
        <v>16931</v>
      </c>
      <c r="L5" s="32">
        <v>17665</v>
      </c>
      <c r="M5" s="32">
        <v>17248.361000000001</v>
      </c>
      <c r="N5" s="32">
        <v>17588.866000000002</v>
      </c>
      <c r="O5" s="32">
        <v>18045</v>
      </c>
    </row>
    <row r="6" spans="2:15">
      <c r="B6" s="31" t="s">
        <v>1</v>
      </c>
      <c r="C6" s="32">
        <v>3279</v>
      </c>
      <c r="D6" s="32">
        <v>3990.6621279999999</v>
      </c>
      <c r="E6" s="32">
        <v>4538</v>
      </c>
      <c r="F6" s="32">
        <v>5238.8450910000001</v>
      </c>
      <c r="G6" s="32">
        <v>5788.2731110000004</v>
      </c>
      <c r="H6" s="32">
        <v>6344</v>
      </c>
      <c r="I6" s="32">
        <v>6736</v>
      </c>
      <c r="J6" s="32">
        <v>7561</v>
      </c>
      <c r="K6" s="32">
        <v>7961</v>
      </c>
      <c r="L6" s="32">
        <v>8468.8821465599995</v>
      </c>
      <c r="M6" s="32">
        <v>8267.2759999999998</v>
      </c>
      <c r="N6" s="32">
        <v>8807.6929999999993</v>
      </c>
      <c r="O6" s="32">
        <v>9570</v>
      </c>
    </row>
    <row r="7" spans="2:15">
      <c r="B7" s="31" t="s">
        <v>2</v>
      </c>
      <c r="C7" s="32">
        <v>3692</v>
      </c>
      <c r="D7" s="32">
        <v>3573.3573700000002</v>
      </c>
      <c r="E7" s="32">
        <v>3809.3696340000001</v>
      </c>
      <c r="F7" s="32">
        <v>4040.935516</v>
      </c>
      <c r="G7" s="32">
        <v>4224.6059450000002</v>
      </c>
      <c r="H7" s="32">
        <v>4379</v>
      </c>
      <c r="I7" s="32">
        <v>4694.6255760000004</v>
      </c>
      <c r="J7" s="32">
        <v>5126</v>
      </c>
      <c r="K7" s="32">
        <v>5225</v>
      </c>
      <c r="L7" s="32">
        <v>5257</v>
      </c>
      <c r="M7" s="32">
        <v>5160.049</v>
      </c>
      <c r="N7" s="32">
        <v>5745.5789999999997</v>
      </c>
      <c r="O7" s="32">
        <v>6291</v>
      </c>
    </row>
    <row r="8" spans="2:15">
      <c r="B8" s="31" t="s">
        <v>18</v>
      </c>
      <c r="C8" s="32">
        <f t="shared" ref="C8:K8" si="0">SUM(C5:C7)</f>
        <v>17567</v>
      </c>
      <c r="D8" s="32">
        <f t="shared" si="0"/>
        <v>18828.019498000001</v>
      </c>
      <c r="E8" s="32">
        <f t="shared" si="0"/>
        <v>20476.369633999999</v>
      </c>
      <c r="F8" s="32">
        <f t="shared" si="0"/>
        <v>22646.780607000001</v>
      </c>
      <c r="G8" s="32">
        <f t="shared" si="0"/>
        <v>24465.153255373003</v>
      </c>
      <c r="H8" s="32">
        <f t="shared" si="0"/>
        <v>26042</v>
      </c>
      <c r="I8" s="32">
        <f t="shared" si="0"/>
        <v>27382.625575999999</v>
      </c>
      <c r="J8" s="32">
        <f t="shared" si="0"/>
        <v>29122</v>
      </c>
      <c r="K8" s="32">
        <f t="shared" si="0"/>
        <v>30117</v>
      </c>
      <c r="L8" s="32">
        <f>SUM(L5:L7)</f>
        <v>31390.882146559998</v>
      </c>
      <c r="M8" s="32">
        <f>SUM(M5:M7)</f>
        <v>30675.686000000002</v>
      </c>
      <c r="N8" s="32">
        <v>32142.137999999999</v>
      </c>
      <c r="O8" s="32">
        <f>SUM(O5:O7)</f>
        <v>33906</v>
      </c>
    </row>
    <row r="11" spans="2:15">
      <c r="B11" s="33"/>
      <c r="C11" s="34">
        <v>2001</v>
      </c>
      <c r="D11" s="34">
        <v>2002</v>
      </c>
      <c r="E11" s="34">
        <v>2003</v>
      </c>
      <c r="F11" s="34">
        <v>2004</v>
      </c>
      <c r="G11" s="34">
        <v>2005</v>
      </c>
      <c r="H11" s="34">
        <v>2006</v>
      </c>
      <c r="I11" s="34">
        <v>2007</v>
      </c>
      <c r="J11" s="34">
        <v>2008</v>
      </c>
      <c r="K11" s="34">
        <v>2009</v>
      </c>
      <c r="L11" s="34">
        <v>2010</v>
      </c>
      <c r="M11" s="34">
        <v>2011</v>
      </c>
      <c r="N11" s="34">
        <v>2012</v>
      </c>
      <c r="O11" s="34">
        <v>2014</v>
      </c>
    </row>
    <row r="12" spans="2:15">
      <c r="B12" s="35" t="s">
        <v>0</v>
      </c>
      <c r="C12" s="36">
        <v>10.6</v>
      </c>
      <c r="D12" s="36">
        <v>14.5</v>
      </c>
      <c r="E12" s="36">
        <v>16.899999999999999</v>
      </c>
      <c r="F12" s="36">
        <v>18</v>
      </c>
      <c r="G12" s="36">
        <f t="shared" ref="G12:O12" si="1">G5/1000</f>
        <v>14.452274199373001</v>
      </c>
      <c r="H12" s="36">
        <f t="shared" si="1"/>
        <v>15.319000000000001</v>
      </c>
      <c r="I12" s="36">
        <f t="shared" si="1"/>
        <v>15.952</v>
      </c>
      <c r="J12" s="36">
        <f t="shared" si="1"/>
        <v>16.434999999999999</v>
      </c>
      <c r="K12" s="36">
        <f t="shared" si="1"/>
        <v>16.931000000000001</v>
      </c>
      <c r="L12" s="36">
        <f t="shared" si="1"/>
        <v>17.664999999999999</v>
      </c>
      <c r="M12" s="36">
        <f t="shared" si="1"/>
        <v>17.248360999999999</v>
      </c>
      <c r="N12" s="36">
        <f t="shared" si="1"/>
        <v>17.588866000000003</v>
      </c>
      <c r="O12" s="36">
        <f t="shared" si="1"/>
        <v>18.045000000000002</v>
      </c>
    </row>
    <row r="13" spans="2:15">
      <c r="B13" s="35" t="s">
        <v>1</v>
      </c>
      <c r="C13" s="36">
        <v>3.3</v>
      </c>
      <c r="D13" s="36">
        <v>5.8</v>
      </c>
      <c r="E13" s="36">
        <v>8</v>
      </c>
      <c r="F13" s="36">
        <v>9.6</v>
      </c>
      <c r="G13" s="36">
        <f t="shared" ref="G13:O13" si="2">G6/1000</f>
        <v>5.7882731110000005</v>
      </c>
      <c r="H13" s="36">
        <f t="shared" si="2"/>
        <v>6.3440000000000003</v>
      </c>
      <c r="I13" s="36">
        <f t="shared" si="2"/>
        <v>6.7359999999999998</v>
      </c>
      <c r="J13" s="36">
        <f t="shared" si="2"/>
        <v>7.5609999999999999</v>
      </c>
      <c r="K13" s="36">
        <f t="shared" si="2"/>
        <v>7.9610000000000003</v>
      </c>
      <c r="L13" s="36">
        <f t="shared" si="2"/>
        <v>8.4688821465599986</v>
      </c>
      <c r="M13" s="36">
        <f t="shared" si="2"/>
        <v>8.267275999999999</v>
      </c>
      <c r="N13" s="36">
        <f t="shared" si="2"/>
        <v>8.8076929999999987</v>
      </c>
      <c r="O13" s="36">
        <f t="shared" si="2"/>
        <v>9.57</v>
      </c>
    </row>
    <row r="14" spans="2:15">
      <c r="B14" s="35" t="s">
        <v>2</v>
      </c>
      <c r="C14" s="36">
        <v>3.7</v>
      </c>
      <c r="D14" s="36">
        <v>4.2</v>
      </c>
      <c r="E14" s="36">
        <v>5.2</v>
      </c>
      <c r="F14" s="36">
        <v>6.3</v>
      </c>
      <c r="G14" s="36">
        <f t="shared" ref="G14:O14" si="3">G7/1000</f>
        <v>4.2246059450000004</v>
      </c>
      <c r="H14" s="36">
        <f t="shared" si="3"/>
        <v>4.3789999999999996</v>
      </c>
      <c r="I14" s="36">
        <f t="shared" si="3"/>
        <v>4.694625576</v>
      </c>
      <c r="J14" s="36">
        <f t="shared" si="3"/>
        <v>5.1260000000000003</v>
      </c>
      <c r="K14" s="36">
        <f t="shared" si="3"/>
        <v>5.2249999999999996</v>
      </c>
      <c r="L14" s="36">
        <f t="shared" si="3"/>
        <v>5.2569999999999997</v>
      </c>
      <c r="M14" s="36">
        <f t="shared" si="3"/>
        <v>5.1600489999999999</v>
      </c>
      <c r="N14" s="36">
        <f t="shared" si="3"/>
        <v>5.7455789999999993</v>
      </c>
      <c r="O14" s="36">
        <f t="shared" si="3"/>
        <v>6.2910000000000004</v>
      </c>
    </row>
    <row r="15" spans="2:15">
      <c r="B15" s="35" t="s">
        <v>18</v>
      </c>
      <c r="C15" s="36">
        <v>17.600000000000001</v>
      </c>
      <c r="D15" s="36">
        <v>24.5</v>
      </c>
      <c r="E15" s="36">
        <v>30.1</v>
      </c>
      <c r="F15" s="36">
        <v>33.9</v>
      </c>
      <c r="G15" s="36">
        <f t="shared" ref="G15:O15" si="4">G8/1000</f>
        <v>24.465153255373004</v>
      </c>
      <c r="H15" s="36">
        <f t="shared" si="4"/>
        <v>26.042000000000002</v>
      </c>
      <c r="I15" s="36">
        <f t="shared" si="4"/>
        <v>27.382625575999999</v>
      </c>
      <c r="J15" s="36">
        <f t="shared" si="4"/>
        <v>29.122</v>
      </c>
      <c r="K15" s="36">
        <f t="shared" si="4"/>
        <v>30.117000000000001</v>
      </c>
      <c r="L15" s="36">
        <f t="shared" si="4"/>
        <v>31.390882146559999</v>
      </c>
      <c r="M15" s="36">
        <f t="shared" si="4"/>
        <v>30.675686000000002</v>
      </c>
      <c r="N15" s="36">
        <f t="shared" si="4"/>
        <v>32.142137999999996</v>
      </c>
      <c r="O15" s="36">
        <f t="shared" si="4"/>
        <v>33.905999999999999</v>
      </c>
    </row>
    <row r="17" spans="2:2">
      <c r="B17" s="9" t="s">
        <v>26</v>
      </c>
    </row>
    <row r="18" spans="2:2">
      <c r="B18" s="9" t="s">
        <v>27</v>
      </c>
    </row>
    <row r="19" spans="2:2">
      <c r="B19" s="9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"/>
  <sheetViews>
    <sheetView showGridLines="0" workbookViewId="0">
      <selection activeCell="C14" sqref="C14"/>
    </sheetView>
  </sheetViews>
  <sheetFormatPr baseColWidth="10" defaultRowHeight="12.75"/>
  <cols>
    <col min="1" max="1" width="6.5703125" style="9" customWidth="1"/>
    <col min="2" max="2" width="26.5703125" style="9" customWidth="1"/>
    <col min="3" max="16384" width="11.42578125" style="9"/>
  </cols>
  <sheetData>
    <row r="2" spans="2:5">
      <c r="B2" s="8" t="s">
        <v>40</v>
      </c>
    </row>
    <row r="4" spans="2:5" ht="38.25">
      <c r="B4" s="40"/>
      <c r="C4" s="30" t="s">
        <v>0</v>
      </c>
      <c r="D4" s="30" t="s">
        <v>9</v>
      </c>
      <c r="E4" s="30" t="s">
        <v>2</v>
      </c>
    </row>
    <row r="5" spans="2:5">
      <c r="B5" s="37" t="s">
        <v>20</v>
      </c>
      <c r="C5" s="38">
        <v>4</v>
      </c>
      <c r="D5" s="38">
        <v>2</v>
      </c>
      <c r="E5" s="38">
        <v>4</v>
      </c>
    </row>
    <row r="6" spans="2:5">
      <c r="B6" s="37" t="s">
        <v>21</v>
      </c>
      <c r="C6" s="38">
        <v>9</v>
      </c>
      <c r="D6" s="38">
        <v>7</v>
      </c>
      <c r="E6" s="38">
        <v>4</v>
      </c>
    </row>
    <row r="7" spans="2:5">
      <c r="B7" s="37" t="s">
        <v>22</v>
      </c>
      <c r="C7" s="39">
        <v>25</v>
      </c>
      <c r="D7" s="39">
        <v>15</v>
      </c>
      <c r="E7" s="39">
        <v>10</v>
      </c>
    </row>
    <row r="8" spans="2:5">
      <c r="C8" s="22"/>
      <c r="D8" s="22"/>
      <c r="E8" s="22"/>
    </row>
    <row r="9" spans="2:5">
      <c r="B9" s="11"/>
      <c r="C9" s="11"/>
      <c r="D9" s="11"/>
    </row>
    <row r="10" spans="2:5">
      <c r="B10" s="9" t="s">
        <v>41</v>
      </c>
    </row>
    <row r="11" spans="2:5">
      <c r="B11" s="9" t="s">
        <v>42</v>
      </c>
    </row>
    <row r="12" spans="2:5">
      <c r="B12" s="9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3"/>
  <sheetViews>
    <sheetView showGridLines="0" zoomScaleNormal="100" zoomScalePageLayoutView="115" workbookViewId="0">
      <selection activeCell="F14" sqref="F14"/>
    </sheetView>
  </sheetViews>
  <sheetFormatPr baseColWidth="10" defaultColWidth="10.85546875" defaultRowHeight="12.75"/>
  <cols>
    <col min="1" max="1" width="5.85546875" style="4" customWidth="1"/>
    <col min="2" max="2" width="25.42578125" style="4" customWidth="1"/>
    <col min="3" max="16" width="7.42578125" style="4" customWidth="1"/>
    <col min="17" max="17" width="19.42578125" style="4" bestFit="1" customWidth="1"/>
    <col min="18" max="16384" width="10.85546875" style="4"/>
  </cols>
  <sheetData>
    <row r="2" spans="2:17">
      <c r="B2" s="23" t="s">
        <v>29</v>
      </c>
    </row>
    <row r="5" spans="2:17">
      <c r="B5" s="44"/>
      <c r="C5" s="42">
        <v>2001</v>
      </c>
      <c r="D5" s="42">
        <v>2002</v>
      </c>
      <c r="E5" s="42">
        <v>2003</v>
      </c>
      <c r="F5" s="42">
        <v>2004</v>
      </c>
      <c r="G5" s="42">
        <v>2005</v>
      </c>
      <c r="H5" s="42">
        <v>2006</v>
      </c>
      <c r="I5" s="42">
        <v>2007</v>
      </c>
      <c r="J5" s="42">
        <v>2008</v>
      </c>
      <c r="K5" s="42">
        <v>2009</v>
      </c>
      <c r="L5" s="42">
        <v>2010</v>
      </c>
      <c r="M5" s="42">
        <v>2011</v>
      </c>
      <c r="N5" s="42">
        <v>2012</v>
      </c>
      <c r="O5" s="42">
        <v>2013</v>
      </c>
      <c r="P5" s="42">
        <v>2014</v>
      </c>
      <c r="Q5" s="42" t="s">
        <v>14</v>
      </c>
    </row>
    <row r="6" spans="2:17">
      <c r="B6" s="41" t="s">
        <v>1</v>
      </c>
      <c r="C6" s="42">
        <v>117</v>
      </c>
      <c r="D6" s="42">
        <v>122</v>
      </c>
      <c r="E6" s="42">
        <v>115</v>
      </c>
      <c r="F6" s="42">
        <v>109</v>
      </c>
      <c r="G6" s="42">
        <v>107</v>
      </c>
      <c r="H6" s="42">
        <v>99</v>
      </c>
      <c r="I6" s="42">
        <v>93</v>
      </c>
      <c r="J6" s="42">
        <v>93</v>
      </c>
      <c r="K6" s="42">
        <v>93</v>
      </c>
      <c r="L6" s="42">
        <v>92</v>
      </c>
      <c r="M6" s="42">
        <v>93</v>
      </c>
      <c r="N6" s="42">
        <v>93</v>
      </c>
      <c r="O6" s="42">
        <v>96</v>
      </c>
      <c r="P6" s="42">
        <v>94</v>
      </c>
      <c r="Q6" s="43">
        <f>C6/P6</f>
        <v>1.2446808510638299</v>
      </c>
    </row>
    <row r="7" spans="2:17">
      <c r="B7" s="41" t="s">
        <v>2</v>
      </c>
      <c r="C7" s="42">
        <v>57</v>
      </c>
      <c r="D7" s="42">
        <v>51</v>
      </c>
      <c r="E7" s="42">
        <v>50</v>
      </c>
      <c r="F7" s="42">
        <v>50</v>
      </c>
      <c r="G7" s="42">
        <v>48</v>
      </c>
      <c r="H7" s="42">
        <v>46</v>
      </c>
      <c r="I7" s="42">
        <v>38</v>
      </c>
      <c r="J7" s="42">
        <v>36</v>
      </c>
      <c r="K7" s="42">
        <v>35</v>
      </c>
      <c r="L7" s="42">
        <v>34</v>
      </c>
      <c r="M7" s="42">
        <v>29</v>
      </c>
      <c r="N7" s="42">
        <v>29</v>
      </c>
      <c r="O7" s="42">
        <v>28</v>
      </c>
      <c r="P7" s="42">
        <v>26</v>
      </c>
      <c r="Q7" s="43">
        <f t="shared" ref="Q7:Q9" si="0">C7/P7</f>
        <v>2.1923076923076925</v>
      </c>
    </row>
    <row r="8" spans="2:17">
      <c r="B8" s="41" t="s">
        <v>0</v>
      </c>
      <c r="C8" s="42">
        <v>1528</v>
      </c>
      <c r="D8" s="42">
        <v>1371</v>
      </c>
      <c r="E8" s="42">
        <v>1069</v>
      </c>
      <c r="F8" s="42">
        <v>1015</v>
      </c>
      <c r="G8" s="42">
        <v>919</v>
      </c>
      <c r="H8" s="42">
        <v>849</v>
      </c>
      <c r="I8" s="42">
        <v>811</v>
      </c>
      <c r="J8" s="42">
        <v>751</v>
      </c>
      <c r="K8" s="42">
        <v>656</v>
      </c>
      <c r="L8" s="42">
        <v>587</v>
      </c>
      <c r="M8" s="42">
        <v>560</v>
      </c>
      <c r="N8" s="42">
        <v>512</v>
      </c>
      <c r="O8" s="42">
        <v>481</v>
      </c>
      <c r="P8" s="42">
        <v>453</v>
      </c>
      <c r="Q8" s="43">
        <f t="shared" si="0"/>
        <v>3.3730684326710816</v>
      </c>
    </row>
    <row r="9" spans="2:17">
      <c r="B9" s="41" t="s">
        <v>5</v>
      </c>
      <c r="C9" s="42">
        <f>C6+C7+C8</f>
        <v>1702</v>
      </c>
      <c r="D9" s="42">
        <f t="shared" ref="D9:M9" si="1">D6+D7+D8</f>
        <v>1544</v>
      </c>
      <c r="E9" s="42">
        <f t="shared" si="1"/>
        <v>1234</v>
      </c>
      <c r="F9" s="42">
        <f t="shared" si="1"/>
        <v>1174</v>
      </c>
      <c r="G9" s="42">
        <f t="shared" si="1"/>
        <v>1074</v>
      </c>
      <c r="H9" s="42">
        <f t="shared" si="1"/>
        <v>994</v>
      </c>
      <c r="I9" s="42">
        <f t="shared" si="1"/>
        <v>942</v>
      </c>
      <c r="J9" s="42">
        <f t="shared" si="1"/>
        <v>880</v>
      </c>
      <c r="K9" s="42">
        <f t="shared" si="1"/>
        <v>784</v>
      </c>
      <c r="L9" s="42">
        <f t="shared" si="1"/>
        <v>713</v>
      </c>
      <c r="M9" s="42">
        <f t="shared" si="1"/>
        <v>682</v>
      </c>
      <c r="N9" s="42">
        <f>N6+N7+N8</f>
        <v>634</v>
      </c>
      <c r="O9" s="42">
        <f>O6+O7+O8</f>
        <v>605</v>
      </c>
      <c r="P9" s="42">
        <f>P6+P7+P8</f>
        <v>573</v>
      </c>
      <c r="Q9" s="43">
        <f t="shared" si="0"/>
        <v>2.9703315881326353</v>
      </c>
    </row>
    <row r="10" spans="2:17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2" spans="2:17">
      <c r="B12" s="4" t="s">
        <v>30</v>
      </c>
    </row>
    <row r="13" spans="2:17">
      <c r="B13" s="4" t="s">
        <v>28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X28"/>
  <sheetViews>
    <sheetView showGridLines="0" workbookViewId="0">
      <selection activeCell="E25" sqref="E25"/>
    </sheetView>
  </sheetViews>
  <sheetFormatPr baseColWidth="10" defaultColWidth="10.85546875" defaultRowHeight="12.75"/>
  <cols>
    <col min="1" max="1" width="10.85546875" style="4"/>
    <col min="2" max="2" width="21.42578125" style="4" customWidth="1"/>
    <col min="3" max="3" width="10.85546875" style="4"/>
    <col min="4" max="7" width="11.42578125" style="4" customWidth="1"/>
    <col min="8" max="8" width="10.85546875" style="4"/>
    <col min="9" max="12" width="11.42578125" style="4" customWidth="1"/>
    <col min="13" max="15" width="10.85546875" style="4"/>
    <col min="16" max="16" width="11" style="4" customWidth="1"/>
    <col min="17" max="21" width="10.85546875" style="4"/>
    <col min="22" max="22" width="11.42578125" style="4" bestFit="1" customWidth="1"/>
    <col min="23" max="16384" width="10.85546875" style="4"/>
  </cols>
  <sheetData>
    <row r="2" spans="2:24">
      <c r="B2" s="23" t="s">
        <v>31</v>
      </c>
    </row>
    <row r="4" spans="2:24">
      <c r="B4" s="46" t="s">
        <v>15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1"/>
    </row>
    <row r="5" spans="2:24">
      <c r="B5" s="46"/>
      <c r="C5" s="47">
        <v>2001</v>
      </c>
      <c r="D5" s="47">
        <v>2002</v>
      </c>
      <c r="E5" s="47">
        <v>2003</v>
      </c>
      <c r="F5" s="47">
        <v>2004</v>
      </c>
      <c r="G5" s="47">
        <v>2005</v>
      </c>
      <c r="H5" s="47">
        <v>2006</v>
      </c>
      <c r="I5" s="47">
        <v>2007</v>
      </c>
      <c r="J5" s="47">
        <v>2008</v>
      </c>
      <c r="K5" s="47">
        <v>2009</v>
      </c>
      <c r="L5" s="47">
        <v>2010</v>
      </c>
      <c r="M5" s="47">
        <v>2011</v>
      </c>
      <c r="N5" s="47">
        <v>2012</v>
      </c>
      <c r="O5" s="47">
        <v>2013</v>
      </c>
      <c r="P5" s="47">
        <v>2014</v>
      </c>
    </row>
    <row r="6" spans="2:24">
      <c r="B6" s="46" t="s">
        <v>16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V6" s="4" t="s">
        <v>17</v>
      </c>
    </row>
    <row r="7" spans="2:24">
      <c r="B7" s="46" t="s">
        <v>0</v>
      </c>
      <c r="C7" s="47">
        <v>10596</v>
      </c>
      <c r="D7" s="47">
        <v>11264</v>
      </c>
      <c r="E7" s="47">
        <v>12129</v>
      </c>
      <c r="F7" s="47">
        <v>13367</v>
      </c>
      <c r="G7" s="47">
        <v>14452.274199373001</v>
      </c>
      <c r="H7" s="47">
        <v>15319</v>
      </c>
      <c r="I7" s="47">
        <v>15952</v>
      </c>
      <c r="J7" s="47">
        <v>16435</v>
      </c>
      <c r="K7" s="47">
        <v>16931</v>
      </c>
      <c r="L7" s="47">
        <v>17665</v>
      </c>
      <c r="M7" s="47">
        <v>17248.361000000001</v>
      </c>
      <c r="N7" s="47">
        <v>17588.866000000002</v>
      </c>
      <c r="O7" s="47">
        <v>17846</v>
      </c>
      <c r="P7" s="47">
        <v>18045.155205999999</v>
      </c>
      <c r="V7" s="24">
        <f>O7/1000</f>
        <v>17.846</v>
      </c>
      <c r="W7" s="2">
        <f>'[1]tab 10- CRT santé'!G73/1000</f>
        <v>18.609227501039783</v>
      </c>
      <c r="X7" s="25">
        <f>W7-V7</f>
        <v>0.76322750103978265</v>
      </c>
    </row>
    <row r="8" spans="2:24">
      <c r="B8" s="46" t="s">
        <v>1</v>
      </c>
      <c r="C8" s="47">
        <v>3279</v>
      </c>
      <c r="D8" s="47">
        <v>3990.6621279999999</v>
      </c>
      <c r="E8" s="47">
        <v>4538</v>
      </c>
      <c r="F8" s="47">
        <v>5238.8450910000001</v>
      </c>
      <c r="G8" s="47">
        <v>5788.2731110000004</v>
      </c>
      <c r="H8" s="47">
        <v>6344</v>
      </c>
      <c r="I8" s="47">
        <v>6736</v>
      </c>
      <c r="J8" s="47">
        <v>7561</v>
      </c>
      <c r="K8" s="47">
        <v>7961</v>
      </c>
      <c r="L8" s="47">
        <v>8468.8821465599995</v>
      </c>
      <c r="M8" s="47">
        <v>8267.2759999999998</v>
      </c>
      <c r="N8" s="47">
        <v>8807.6929999999993</v>
      </c>
      <c r="O8" s="47">
        <v>9241</v>
      </c>
      <c r="P8" s="47">
        <v>9570.1535000000003</v>
      </c>
      <c r="V8" s="24">
        <f>O8/1000</f>
        <v>9.2409999999999997</v>
      </c>
      <c r="W8" s="2">
        <f>'[1]tab 10- CRT santé'!G39/1000</f>
        <v>10.405382474666633</v>
      </c>
      <c r="X8" s="25">
        <f>W8-V8</f>
        <v>1.1643824746666329</v>
      </c>
    </row>
    <row r="9" spans="2:24">
      <c r="B9" s="46" t="s">
        <v>2</v>
      </c>
      <c r="C9" s="47">
        <v>3692</v>
      </c>
      <c r="D9" s="47">
        <v>3573.3573700000002</v>
      </c>
      <c r="E9" s="47">
        <v>3809.3696340000001</v>
      </c>
      <c r="F9" s="47">
        <v>4040.935516</v>
      </c>
      <c r="G9" s="47">
        <v>4224.6059450000002</v>
      </c>
      <c r="H9" s="47">
        <v>4379</v>
      </c>
      <c r="I9" s="47">
        <v>4694.6255760000004</v>
      </c>
      <c r="J9" s="47">
        <v>5126</v>
      </c>
      <c r="K9" s="47">
        <v>5225</v>
      </c>
      <c r="L9" s="47">
        <v>5257</v>
      </c>
      <c r="M9" s="47">
        <v>5160.049</v>
      </c>
      <c r="N9" s="47">
        <v>5745.5789999999997</v>
      </c>
      <c r="O9" s="47">
        <v>5806</v>
      </c>
      <c r="P9" s="47">
        <v>6291.0627809999996</v>
      </c>
      <c r="V9" s="24">
        <f>O9/1000</f>
        <v>5.806</v>
      </c>
      <c r="W9" s="2">
        <f>'[1]tab 10- CRT santé'!G58/1000</f>
        <v>6.2095727918072461</v>
      </c>
      <c r="X9" s="25">
        <f>W9-V9</f>
        <v>0.40357279180724603</v>
      </c>
    </row>
    <row r="10" spans="2:24">
      <c r="B10" s="46" t="s">
        <v>18</v>
      </c>
      <c r="C10" s="47">
        <f t="shared" ref="C10:K10" si="0">SUM(C7:C9)</f>
        <v>17567</v>
      </c>
      <c r="D10" s="47">
        <f t="shared" si="0"/>
        <v>18828.019498000001</v>
      </c>
      <c r="E10" s="47">
        <f t="shared" si="0"/>
        <v>20476.369633999999</v>
      </c>
      <c r="F10" s="47">
        <f t="shared" si="0"/>
        <v>22646.780607000001</v>
      </c>
      <c r="G10" s="47">
        <f t="shared" si="0"/>
        <v>24465.153255373003</v>
      </c>
      <c r="H10" s="47">
        <f t="shared" si="0"/>
        <v>26042</v>
      </c>
      <c r="I10" s="47">
        <f t="shared" si="0"/>
        <v>27382.625575999999</v>
      </c>
      <c r="J10" s="47">
        <f t="shared" si="0"/>
        <v>29122</v>
      </c>
      <c r="K10" s="47">
        <f t="shared" si="0"/>
        <v>30117</v>
      </c>
      <c r="L10" s="47">
        <f>SUM(L7:L9)</f>
        <v>31390.882146559998</v>
      </c>
      <c r="M10" s="47">
        <f>SUM(M7:M9)</f>
        <v>30675.686000000002</v>
      </c>
      <c r="N10" s="47">
        <v>32142.137999999999</v>
      </c>
      <c r="O10" s="47">
        <f>SUM(O7:O9)</f>
        <v>32893</v>
      </c>
      <c r="P10" s="47">
        <f>SUM(P7:P9)</f>
        <v>33906.371486999997</v>
      </c>
      <c r="V10" s="24">
        <f>O10/1000</f>
        <v>32.893000000000001</v>
      </c>
      <c r="W10" s="24">
        <f>W7+W8+W9</f>
        <v>35.224182767513661</v>
      </c>
      <c r="X10" s="25">
        <f>W10-V10</f>
        <v>2.3311827675136598</v>
      </c>
    </row>
    <row r="11" spans="2:24">
      <c r="B11" s="46" t="s">
        <v>19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24">
      <c r="B12" s="46" t="s">
        <v>0</v>
      </c>
      <c r="C12" s="48">
        <f>C7/C$10</f>
        <v>0.60317641031479474</v>
      </c>
      <c r="D12" s="48">
        <f t="shared" ref="D12:P15" si="1">D7/D$10</f>
        <v>0.59825729419902685</v>
      </c>
      <c r="E12" s="48">
        <f t="shared" si="1"/>
        <v>0.59234132889750124</v>
      </c>
      <c r="F12" s="48">
        <f t="shared" si="1"/>
        <v>0.59023841984270076</v>
      </c>
      <c r="G12" s="48">
        <f t="shared" si="1"/>
        <v>0.59072894612663063</v>
      </c>
      <c r="H12" s="48">
        <f t="shared" si="1"/>
        <v>0.58824207050149757</v>
      </c>
      <c r="I12" s="48">
        <f t="shared" si="1"/>
        <v>0.58255918358615766</v>
      </c>
      <c r="J12" s="48">
        <f t="shared" si="1"/>
        <v>0.56434997596318937</v>
      </c>
      <c r="K12" s="48">
        <f t="shared" si="1"/>
        <v>0.56217418733605606</v>
      </c>
      <c r="L12" s="48">
        <f t="shared" si="1"/>
        <v>0.56274302574627832</v>
      </c>
      <c r="M12" s="48">
        <f t="shared" si="1"/>
        <v>0.56228118256263282</v>
      </c>
      <c r="N12" s="48">
        <f t="shared" si="1"/>
        <v>0.54722140761140414</v>
      </c>
      <c r="O12" s="48">
        <f t="shared" si="1"/>
        <v>0.54254704648405438</v>
      </c>
      <c r="P12" s="48">
        <f t="shared" si="1"/>
        <v>0.53220543557480549</v>
      </c>
    </row>
    <row r="13" spans="2:24">
      <c r="B13" s="46" t="s">
        <v>1</v>
      </c>
      <c r="C13" s="48">
        <f>C8/C$10</f>
        <v>0.18665679968122048</v>
      </c>
      <c r="D13" s="48">
        <f t="shared" si="1"/>
        <v>0.21195336707739793</v>
      </c>
      <c r="E13" s="48">
        <f t="shared" si="1"/>
        <v>0.22162131672329627</v>
      </c>
      <c r="F13" s="48">
        <f t="shared" si="1"/>
        <v>0.23132846923861225</v>
      </c>
      <c r="G13" s="48">
        <f t="shared" si="1"/>
        <v>0.23659255474840682</v>
      </c>
      <c r="H13" s="48">
        <f t="shared" si="1"/>
        <v>0.24360648183703248</v>
      </c>
      <c r="I13" s="48">
        <f t="shared" si="1"/>
        <v>0.24599540249726418</v>
      </c>
      <c r="J13" s="48">
        <f t="shared" si="1"/>
        <v>0.25963189341391391</v>
      </c>
      <c r="K13" s="48">
        <f t="shared" si="1"/>
        <v>0.26433575721353386</v>
      </c>
      <c r="L13" s="48">
        <f t="shared" si="1"/>
        <v>0.26978796285557943</v>
      </c>
      <c r="M13" s="48">
        <f t="shared" si="1"/>
        <v>0.2695058229504631</v>
      </c>
      <c r="N13" s="48">
        <f t="shared" si="1"/>
        <v>0.27402324636898762</v>
      </c>
      <c r="O13" s="48">
        <f t="shared" si="1"/>
        <v>0.28094123369713919</v>
      </c>
      <c r="P13" s="48">
        <f t="shared" si="1"/>
        <v>0.28225236379744384</v>
      </c>
    </row>
    <row r="14" spans="2:24">
      <c r="B14" s="46" t="s">
        <v>2</v>
      </c>
      <c r="C14" s="48">
        <f>C9/C$10</f>
        <v>0.21016679000398475</v>
      </c>
      <c r="D14" s="48">
        <f t="shared" si="1"/>
        <v>0.18978933872357517</v>
      </c>
      <c r="E14" s="48">
        <f t="shared" si="1"/>
        <v>0.18603735437920257</v>
      </c>
      <c r="F14" s="48">
        <f t="shared" si="1"/>
        <v>0.17843311091868697</v>
      </c>
      <c r="G14" s="48">
        <f t="shared" si="1"/>
        <v>0.1726784991249625</v>
      </c>
      <c r="H14" s="48">
        <f t="shared" si="1"/>
        <v>0.16815144766146994</v>
      </c>
      <c r="I14" s="48">
        <f t="shared" si="1"/>
        <v>0.17144541391657819</v>
      </c>
      <c r="J14" s="48">
        <f t="shared" si="1"/>
        <v>0.17601813062289678</v>
      </c>
      <c r="K14" s="48">
        <f t="shared" si="1"/>
        <v>0.17349005545041007</v>
      </c>
      <c r="L14" s="48">
        <f t="shared" si="1"/>
        <v>0.16746901139814238</v>
      </c>
      <c r="M14" s="48">
        <f t="shared" si="1"/>
        <v>0.16821299448690405</v>
      </c>
      <c r="N14" s="48">
        <f t="shared" si="1"/>
        <v>0.17875534601960827</v>
      </c>
      <c r="O14" s="48">
        <f t="shared" si="1"/>
        <v>0.17651171981880642</v>
      </c>
      <c r="P14" s="48">
        <f t="shared" si="1"/>
        <v>0.1855422006277507</v>
      </c>
    </row>
    <row r="15" spans="2:24">
      <c r="B15" s="46" t="s">
        <v>18</v>
      </c>
      <c r="C15" s="48">
        <f>C10/C$10</f>
        <v>1</v>
      </c>
      <c r="D15" s="48">
        <f t="shared" si="1"/>
        <v>1</v>
      </c>
      <c r="E15" s="48">
        <f t="shared" si="1"/>
        <v>1</v>
      </c>
      <c r="F15" s="48">
        <f t="shared" si="1"/>
        <v>1</v>
      </c>
      <c r="G15" s="48">
        <f t="shared" si="1"/>
        <v>1</v>
      </c>
      <c r="H15" s="48">
        <f t="shared" si="1"/>
        <v>1</v>
      </c>
      <c r="I15" s="48">
        <f t="shared" si="1"/>
        <v>1</v>
      </c>
      <c r="J15" s="48">
        <f t="shared" si="1"/>
        <v>1</v>
      </c>
      <c r="K15" s="48">
        <f t="shared" si="1"/>
        <v>1</v>
      </c>
      <c r="L15" s="48">
        <f t="shared" si="1"/>
        <v>1</v>
      </c>
      <c r="M15" s="48">
        <f t="shared" si="1"/>
        <v>1</v>
      </c>
      <c r="N15" s="48">
        <f t="shared" si="1"/>
        <v>1</v>
      </c>
      <c r="O15" s="48">
        <f t="shared" si="1"/>
        <v>1</v>
      </c>
      <c r="P15" s="48">
        <f t="shared" si="1"/>
        <v>1</v>
      </c>
    </row>
    <row r="16" spans="2:24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"/>
    </row>
    <row r="17" spans="2:1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</row>
    <row r="18" spans="2:16">
      <c r="B18" s="4" t="s">
        <v>30</v>
      </c>
    </row>
    <row r="19" spans="2:16">
      <c r="B19" s="4" t="s">
        <v>28</v>
      </c>
    </row>
    <row r="20" spans="2:16">
      <c r="B20" s="26"/>
    </row>
    <row r="21" spans="2:16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6">
      <c r="B24" s="26"/>
    </row>
    <row r="28" spans="2:16">
      <c r="P28" s="28"/>
    </row>
  </sheetData>
  <mergeCells count="1">
    <mergeCell ref="B16:N1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F31"/>
  <sheetViews>
    <sheetView showGridLines="0" workbookViewId="0">
      <selection activeCell="C24" sqref="C24"/>
    </sheetView>
  </sheetViews>
  <sheetFormatPr baseColWidth="10" defaultColWidth="10.85546875" defaultRowHeight="12.75"/>
  <cols>
    <col min="1" max="1" width="10.85546875" style="11"/>
    <col min="2" max="2" width="22.140625" style="15" customWidth="1"/>
    <col min="3" max="5" width="8.7109375" style="11" customWidth="1"/>
    <col min="6" max="10" width="10.85546875" style="11"/>
    <col min="11" max="12" width="10.28515625" style="11" customWidth="1"/>
    <col min="13" max="16384" width="10.85546875" style="11"/>
  </cols>
  <sheetData>
    <row r="1" spans="2:4">
      <c r="B1" s="11"/>
    </row>
    <row r="2" spans="2:4" hidden="1">
      <c r="B2" s="11"/>
    </row>
    <row r="3" spans="2:4" ht="18.75" customHeight="1">
      <c r="B3" s="10" t="s">
        <v>32</v>
      </c>
    </row>
    <row r="4" spans="2:4">
      <c r="B4" s="11"/>
    </row>
    <row r="5" spans="2:4">
      <c r="B5" s="49"/>
      <c r="C5" s="30">
        <v>2014</v>
      </c>
      <c r="D5" s="50">
        <v>2006</v>
      </c>
    </row>
    <row r="6" spans="2:4">
      <c r="B6" s="37" t="s">
        <v>20</v>
      </c>
      <c r="C6" s="51">
        <v>0.35</v>
      </c>
      <c r="D6" s="52">
        <v>0.25</v>
      </c>
    </row>
    <row r="7" spans="2:4">
      <c r="B7" s="37" t="s">
        <v>21</v>
      </c>
      <c r="C7" s="51">
        <v>0.5</v>
      </c>
      <c r="D7" s="52">
        <v>0.35</v>
      </c>
    </row>
    <row r="8" spans="2:4">
      <c r="B8" s="37" t="s">
        <v>22</v>
      </c>
      <c r="C8" s="51">
        <v>0.72</v>
      </c>
      <c r="D8" s="52">
        <v>0.54</v>
      </c>
    </row>
    <row r="9" spans="2:4">
      <c r="B9" s="12"/>
      <c r="C9" s="13"/>
      <c r="D9" s="14"/>
    </row>
    <row r="10" spans="2:4">
      <c r="C10" s="16"/>
      <c r="D10" s="16"/>
    </row>
    <row r="11" spans="2:4" hidden="1">
      <c r="B11" s="29" t="s">
        <v>8</v>
      </c>
      <c r="C11" s="16"/>
      <c r="D11" s="16"/>
    </row>
    <row r="12" spans="2:4" hidden="1">
      <c r="B12" s="17" t="s">
        <v>10</v>
      </c>
      <c r="C12" s="16"/>
      <c r="D12" s="16"/>
    </row>
    <row r="13" spans="2:4" hidden="1">
      <c r="B13" s="17" t="s">
        <v>11</v>
      </c>
    </row>
    <row r="14" spans="2:4" hidden="1">
      <c r="B14" s="17" t="s">
        <v>12</v>
      </c>
      <c r="C14" s="15"/>
      <c r="D14" s="15"/>
    </row>
    <row r="15" spans="2:4" hidden="1">
      <c r="B15" s="18" t="s">
        <v>13</v>
      </c>
      <c r="C15" s="15"/>
      <c r="D15" s="15"/>
    </row>
    <row r="16" spans="2:4" hidden="1">
      <c r="B16" s="11"/>
    </row>
    <row r="17" spans="2:6" hidden="1"/>
    <row r="18" spans="2:6" hidden="1"/>
    <row r="20" spans="2:6">
      <c r="B20" s="11" t="s">
        <v>33</v>
      </c>
    </row>
    <row r="21" spans="2:6">
      <c r="B21" s="11" t="s">
        <v>34</v>
      </c>
    </row>
    <row r="22" spans="2:6">
      <c r="B22" s="11" t="s">
        <v>35</v>
      </c>
    </row>
    <row r="23" spans="2:6" ht="19.5" customHeight="1">
      <c r="B23" s="19"/>
    </row>
    <row r="27" spans="2:6">
      <c r="D27" s="20"/>
      <c r="E27" s="20"/>
      <c r="F27" s="20"/>
    </row>
    <row r="28" spans="2:6">
      <c r="D28" s="21"/>
      <c r="E28" s="21"/>
      <c r="F28" s="21"/>
    </row>
    <row r="29" spans="2:6">
      <c r="D29" s="21"/>
      <c r="E29" s="21"/>
      <c r="F29" s="21"/>
    </row>
    <row r="30" spans="2:6">
      <c r="D30" s="22"/>
      <c r="E30" s="22"/>
      <c r="F30" s="22"/>
    </row>
    <row r="31" spans="2:6">
      <c r="D31" s="22"/>
      <c r="E31" s="22"/>
      <c r="F31" s="22"/>
    </row>
  </sheetData>
  <pageMargins left="0.68" right="0.56000000000000005" top="0.56999999999999995" bottom="0.83" header="0.4921259845" footer="0.4921259845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showGridLines="0" workbookViewId="0">
      <selection activeCell="C16" sqref="C16"/>
    </sheetView>
  </sheetViews>
  <sheetFormatPr baseColWidth="10" defaultRowHeight="12.75"/>
  <cols>
    <col min="1" max="1" width="11.42578125" style="9"/>
    <col min="2" max="3" width="15.85546875" style="9" customWidth="1"/>
    <col min="4" max="5" width="15.85546875" style="9" hidden="1" customWidth="1"/>
    <col min="6" max="6" width="15.85546875" style="9" customWidth="1"/>
    <col min="7" max="7" width="17.28515625" style="9" customWidth="1"/>
    <col min="8" max="9" width="15.85546875" style="9" customWidth="1"/>
    <col min="10" max="16384" width="11.42578125" style="9"/>
  </cols>
  <sheetData>
    <row r="2" spans="2:9">
      <c r="B2" s="8" t="s">
        <v>36</v>
      </c>
    </row>
    <row r="4" spans="2:9" ht="25.5">
      <c r="B4" s="30" t="s">
        <v>23</v>
      </c>
      <c r="C4" s="30" t="s">
        <v>24</v>
      </c>
      <c r="D4" s="30" t="s">
        <v>3</v>
      </c>
      <c r="E4" s="30" t="s">
        <v>4</v>
      </c>
      <c r="F4" s="30" t="s">
        <v>1</v>
      </c>
      <c r="G4" s="30" t="s">
        <v>2</v>
      </c>
      <c r="H4" s="30" t="s">
        <v>0</v>
      </c>
      <c r="I4" s="30" t="s">
        <v>5</v>
      </c>
    </row>
    <row r="5" spans="2:9">
      <c r="B5" s="31" t="s">
        <v>6</v>
      </c>
      <c r="C5" s="53" t="s">
        <v>6</v>
      </c>
      <c r="D5" s="38">
        <v>11</v>
      </c>
      <c r="E5" s="38">
        <v>41</v>
      </c>
      <c r="F5" s="38">
        <f>D5+E5</f>
        <v>52</v>
      </c>
      <c r="G5" s="38">
        <v>23</v>
      </c>
      <c r="H5" s="38">
        <v>112</v>
      </c>
      <c r="I5" s="38">
        <f>D5+E5+G5+H5</f>
        <v>187</v>
      </c>
    </row>
    <row r="6" spans="2:9">
      <c r="B6" s="31" t="s">
        <v>6</v>
      </c>
      <c r="C6" s="53" t="s">
        <v>7</v>
      </c>
      <c r="D6" s="38">
        <v>3</v>
      </c>
      <c r="E6" s="38">
        <v>18</v>
      </c>
      <c r="F6" s="38">
        <f t="shared" ref="F6:F8" si="0">D6+E6</f>
        <v>21</v>
      </c>
      <c r="G6" s="38">
        <v>0</v>
      </c>
      <c r="H6" s="38">
        <v>4</v>
      </c>
      <c r="I6" s="38">
        <f>D6+E6+G6+H6</f>
        <v>25</v>
      </c>
    </row>
    <row r="7" spans="2:9">
      <c r="B7" s="31" t="s">
        <v>7</v>
      </c>
      <c r="C7" s="53" t="s">
        <v>6</v>
      </c>
      <c r="D7" s="38">
        <v>0</v>
      </c>
      <c r="E7" s="38">
        <v>0</v>
      </c>
      <c r="F7" s="38">
        <f t="shared" si="0"/>
        <v>0</v>
      </c>
      <c r="G7" s="38">
        <v>0</v>
      </c>
      <c r="H7" s="38">
        <v>26</v>
      </c>
      <c r="I7" s="38">
        <f>D7+E7+G7+H7</f>
        <v>26</v>
      </c>
    </row>
    <row r="8" spans="2:9">
      <c r="B8" s="31" t="s">
        <v>7</v>
      </c>
      <c r="C8" s="53" t="s">
        <v>7</v>
      </c>
      <c r="D8" s="38">
        <v>3</v>
      </c>
      <c r="E8" s="38">
        <v>7</v>
      </c>
      <c r="F8" s="38">
        <f t="shared" si="0"/>
        <v>10</v>
      </c>
      <c r="G8" s="38">
        <v>1</v>
      </c>
      <c r="H8" s="38">
        <v>176</v>
      </c>
      <c r="I8" s="38">
        <f>D8+E8+G8+H8</f>
        <v>187</v>
      </c>
    </row>
    <row r="9" spans="2:9">
      <c r="B9" s="54" t="s">
        <v>5</v>
      </c>
      <c r="C9" s="54"/>
      <c r="D9" s="38">
        <f t="shared" ref="D9:E9" si="1">SUM(D5:D8)</f>
        <v>17</v>
      </c>
      <c r="E9" s="38">
        <f t="shared" si="1"/>
        <v>66</v>
      </c>
      <c r="F9" s="38">
        <f t="shared" ref="F9" si="2">SUM(F5:F8)</f>
        <v>83</v>
      </c>
      <c r="G9" s="38">
        <f>SUM(G5:G8)</f>
        <v>24</v>
      </c>
      <c r="H9" s="38">
        <f>SUM(H5:H8)</f>
        <v>318</v>
      </c>
      <c r="I9" s="38">
        <f>SUM(I5:I8)</f>
        <v>425</v>
      </c>
    </row>
    <row r="11" spans="2:9">
      <c r="B11" s="9" t="s">
        <v>37</v>
      </c>
    </row>
    <row r="12" spans="2:9">
      <c r="B12" s="9" t="s">
        <v>38</v>
      </c>
    </row>
    <row r="13" spans="2:9">
      <c r="B13" s="9" t="s">
        <v>39</v>
      </c>
    </row>
    <row r="14" spans="2:9">
      <c r="B14" s="9" t="s">
        <v>35</v>
      </c>
    </row>
  </sheetData>
  <mergeCells count="1"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T1</vt:lpstr>
      <vt:lpstr>T2</vt:lpstr>
      <vt:lpstr>G1</vt:lpstr>
      <vt:lpstr>G2</vt:lpstr>
      <vt:lpstr>G3</vt:lpstr>
      <vt:lpstr>T3</vt:lpstr>
      <vt:lpstr>'G3'!Zone_d_impression</vt:lpstr>
    </vt:vector>
  </TitlesOfParts>
  <Company>INSEE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ctitouhi</cp:lastModifiedBy>
  <cp:lastPrinted>2011-07-26T11:12:00Z</cp:lastPrinted>
  <dcterms:created xsi:type="dcterms:W3CDTF">2001-02-19T09:24:08Z</dcterms:created>
  <dcterms:modified xsi:type="dcterms:W3CDTF">2016-04-12T14:50:13Z</dcterms:modified>
</cp:coreProperties>
</file>