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13965" windowHeight="11415"/>
  </bookViews>
  <sheets>
    <sheet name="Graphique 1" sheetId="1" r:id="rId1"/>
    <sheet name="Tableau 1" sheetId="3" r:id="rId2"/>
    <sheet name="Graphique 2" sheetId="2" r:id="rId3"/>
    <sheet name="Tableau 2 " sheetId="4" r:id="rId4"/>
    <sheet name="Tableau Carte" sheetId="5" r:id="rId5"/>
  </sheets>
  <calcPr calcId="145621"/>
</workbook>
</file>

<file path=xl/calcChain.xml><?xml version="1.0" encoding="utf-8"?>
<calcChain xmlns="http://schemas.openxmlformats.org/spreadsheetml/2006/main">
  <c r="F6" i="4" l="1"/>
  <c r="E6" i="4"/>
  <c r="D6" i="4"/>
  <c r="H5" i="4" l="1"/>
  <c r="G6" i="4"/>
  <c r="G5" i="4"/>
  <c r="F5" i="4"/>
  <c r="D5" i="4"/>
  <c r="E5" i="4"/>
  <c r="J9" i="3" l="1"/>
  <c r="AM5" i="2" l="1"/>
</calcChain>
</file>

<file path=xl/sharedStrings.xml><?xml version="1.0" encoding="utf-8"?>
<sst xmlns="http://schemas.openxmlformats.org/spreadsheetml/2006/main" count="305" uniqueCount="296">
  <si>
    <t>Montant des allocations de logement</t>
  </si>
  <si>
    <t>Personne seule</t>
  </si>
  <si>
    <t>Couple 1</t>
  </si>
  <si>
    <t>Temps de travail
(en % du temps
plein Smic brut)</t>
  </si>
  <si>
    <t xml:space="preserve">Salaire en %
du smic
brut tps plein </t>
  </si>
  <si>
    <t>sans enfant</t>
  </si>
  <si>
    <t>1 enfant</t>
  </si>
  <si>
    <t>2 enfants</t>
  </si>
  <si>
    <t>3 enfants</t>
  </si>
  <si>
    <t>Revenu mensuel fiscal de référence (en euros)</t>
  </si>
  <si>
    <t>France entière</t>
  </si>
  <si>
    <t>En milliers de personnes</t>
  </si>
  <si>
    <t xml:space="preserve">    dont APL</t>
  </si>
  <si>
    <t xml:space="preserve">    dont ALS</t>
  </si>
  <si>
    <t xml:space="preserve">    dont ALF</t>
  </si>
  <si>
    <t>+2,4</t>
  </si>
  <si>
    <t>+0,2</t>
  </si>
  <si>
    <t>+0,6</t>
  </si>
  <si>
    <t>+0,4</t>
  </si>
  <si>
    <t>+3,0</t>
  </si>
  <si>
    <t>+1,2</t>
  </si>
  <si>
    <t>+1,7</t>
  </si>
  <si>
    <t>+1,9</t>
  </si>
  <si>
    <t>+1,5</t>
  </si>
  <si>
    <t>1. Déflateur : indice annuel des prix à la consommation y compris tabac, en France.</t>
  </si>
  <si>
    <t>+0,1</t>
  </si>
  <si>
    <t xml:space="preserve">                                                                                              En %</t>
  </si>
  <si>
    <t>Âge</t>
  </si>
  <si>
    <t>Moins de 25 ans</t>
  </si>
  <si>
    <t>25 à 29 ans</t>
  </si>
  <si>
    <t>30 à 39 ans</t>
  </si>
  <si>
    <t>40 à 49 ans</t>
  </si>
  <si>
    <t>50 à 59 ans</t>
  </si>
  <si>
    <t>60 ans ou plus</t>
  </si>
  <si>
    <t>Propriétaire non accédant</t>
  </si>
  <si>
    <t>N° Dep</t>
  </si>
  <si>
    <t>Département</t>
  </si>
  <si>
    <t>TOTAL CNAF+ MSA</t>
  </si>
  <si>
    <t>Taux pour 100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</si>
  <si>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</si>
  <si>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</si>
  <si>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</si>
  <si>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</si>
  <si>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</si>
  <si>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</si>
  <si>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</si>
  <si>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</si>
  <si>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</si>
  <si>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</si>
  <si>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</si>
  <si>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</si>
  <si>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</si>
  <si>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</si>
  <si>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</si>
  <si>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</si>
  <si>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</si>
  <si>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</si>
  <si>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</si>
  <si>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</si>
  <si>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</si>
  <si>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</si>
  <si>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</si>
  <si>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</si>
  <si>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</si>
  <si>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</si>
  <si>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</si>
  <si>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</si>
  <si>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</si>
  <si>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</si>
  <si>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</si>
  <si>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</si>
  <si>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</si>
  <si>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</si>
  <si>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</si>
  <si>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</si>
  <si>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</si>
  <si>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</si>
  <si>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</si>
  <si>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</si>
  <si>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</si>
  <si>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</si>
  <si>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</si>
  <si>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</si>
  <si>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</si>
  <si>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</si>
  <si>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</si>
  <si>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</si>
  <si>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</si>
  <si>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</si>
  <si>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</si>
  <si>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</si>
  <si>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</si>
  <si>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</si>
  <si>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</si>
  <si>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</si>
  <si>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</si>
  <si>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</si>
  <si>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</si>
  <si>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</si>
  <si>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</si>
  <si>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</si>
  <si>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</si>
  <si>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</si>
  <si>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</si>
  <si>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</si>
  <si>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</si>
  <si>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</si>
  <si>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</si>
  <si>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</si>
  <si>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</si>
  <si>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</si>
  <si>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</si>
  <si>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</si>
  <si>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</si>
  <si>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</si>
  <si>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</si>
  <si>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</si>
  <si>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</si>
  <si>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</si>
  <si>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</si>
  <si>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</si>
  <si>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</si>
  <si>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</si>
  <si>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</si>
  <si>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</si>
  <si>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</si>
  <si>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</si>
  <si>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</si>
  <si>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</si>
  <si>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</si>
  <si>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</si>
  <si>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</si>
  <si>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</si>
  <si>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</si>
  <si>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</si>
  <si>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</si>
  <si>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</si>
  <si>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</si>
  <si>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</si>
  <si>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</si>
  <si>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</si>
  <si>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</si>
  <si>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</si>
  <si>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</si>
  <si>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</si>
  <si>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</si>
  <si>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</si>
  <si>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</si>
  <si>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</si>
  <si>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</si>
  <si>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</si>
  <si>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</si>
  <si>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</si>
  <si>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</si>
  <si>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</si>
  <si>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</si>
  <si>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</si>
  <si>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</si>
  <si>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</si>
  <si>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</si>
  <si>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</si>
  <si>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</si>
  <si>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</si>
  <si>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</si>
  <si>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</si>
  <si>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</si>
  <si>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</si>
  <si>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</si>
  <si>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</si>
  <si>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</si>
  <si>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</si>
  <si>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</si>
  <si>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</si>
  <si>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</si>
  <si>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</si>
  <si>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</si>
  <si>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</si>
  <si>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</si>
  <si>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</si>
  <si>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</si>
  <si>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</si>
  <si>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</si>
  <si>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</si>
  <si>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</si>
  <si>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</si>
  <si>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</si>
  <si>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</si>
  <si>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</si>
  <si>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</si>
  <si>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</si>
  <si>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</si>
  <si>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</si>
  <si>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</si>
  <si>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</si>
  <si>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</si>
  <si>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</si>
  <si>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</si>
  <si>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</si>
  <si>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</si>
  <si>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</si>
  <si>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</si>
  <si>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</si>
  <si>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</si>
  <si>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</si>
  <si>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</si>
  <si>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</si>
  <si>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</si>
  <si>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</si>
  <si>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</si>
  <si>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</si>
  <si>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</si>
  <si>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</si>
  <si>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</si>
  <si>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</si>
  <si>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</si>
  <si>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</si>
  <si>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</si>
  <si>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</si>
  <si>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</si>
  <si>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</si>
  <si>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</si>
  <si>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</si>
  <si>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</si>
  <si>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</si>
  <si>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</si>
  <si>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</si>
  <si>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</si>
  <si>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</si>
  <si>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</si>
  <si>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</si>
  <si>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</si>
  <si>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</si>
  <si>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</si>
  <si>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</si>
  <si>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La Réunion</t>
  </si>
  <si>
    <t>Mayotte</t>
  </si>
  <si>
    <t>Locataire</t>
  </si>
  <si>
    <t>Accédant à la propriété</t>
  </si>
  <si>
    <t>Résidant en foyer</t>
  </si>
  <si>
    <t>Autres</t>
  </si>
  <si>
    <t>-</t>
  </si>
  <si>
    <t xml:space="preserve"> ALF</t>
  </si>
  <si>
    <t xml:space="preserve"> ALS</t>
  </si>
  <si>
    <t xml:space="preserve"> APL</t>
  </si>
  <si>
    <t>France métropolitaine</t>
  </si>
  <si>
    <t>ALF</t>
  </si>
  <si>
    <t>ALS</t>
  </si>
  <si>
    <t xml:space="preserve"> </t>
  </si>
  <si>
    <t xml:space="preserve">Isolé </t>
  </si>
  <si>
    <t>Couple</t>
  </si>
  <si>
    <t>ALF, ALS ou APL</t>
  </si>
  <si>
    <t>Ensemble de la population âgée de 15 ans ou plus</t>
  </si>
  <si>
    <t>3. Hors foyers d'hébergement.</t>
  </si>
  <si>
    <t>1. Une personne à charge, au sens du logement, ne doit pas être allocataire d’une aide au logement par ailleurs.</t>
  </si>
  <si>
    <t>Graphique 2 : Évolution du nombre d’allocataires de l’ALF, de l’ALS et de l’APL, depuis 1980</t>
  </si>
  <si>
    <t>Allocataires d’une aide au logement</t>
  </si>
  <si>
    <t>Carte : Part d’allocataires d'une aide au logement, fin 2016, parmi la population âgée de 15 ans ou plus</t>
  </si>
  <si>
    <t>Champ &gt; Ménage louant un logement en zone 2, dont le loyer est supérieur ou égal au plafond de loyer mais inférieur au loyer à partir duquel l’aide est dégressive en fonction du loyer.</t>
  </si>
  <si>
    <t>Source &gt; Cas types DREES.</t>
  </si>
  <si>
    <t>Montant annuel total des aides au logement (en millions d'euros courants)</t>
  </si>
  <si>
    <t>Sources &gt; CNAF ; MSA.</t>
  </si>
  <si>
    <t>2. Dans l´ensemble de la population, les parts ont été calculées au niveau du ménage, sans tenir compte des ménages complexes.</t>
  </si>
  <si>
    <t>3. Dans l´ensemble de la population, le statut d’occupation concerne les ménages vivant dans des logements ordinaires (hors foyers).</t>
  </si>
  <si>
    <t>4. Cette appellation concerne, dans l´ensemble de la population, les personnes en situation d’études ou en stage non rémunéré.</t>
  </si>
  <si>
    <t>Champ &gt; France ; ensemble de la population : ménages ordinaires en France (hors Mayotte).</t>
  </si>
  <si>
    <t>Sources &gt; CNAF et MSA pour les effectifs ; CNAF pour la répartition (97 % des allocataires d’une aide au logement relèvent de la CNAF) ; Insee, enquête Emploi 2016, pour la composition des ménages, l’âge des personnes et la part des étudiants dans l´ensemble de la population ; Insee, SDeS, estimation annuelle du parc de logements au 1er janvier 2016, pour le statut vis-à-vis du logement dans l´ensemble de la population.</t>
  </si>
  <si>
    <t>Note &gt; En France, on compte en moyenne 11,8 allocataires d’une aide au logement pour 100 personnes âgées de 15 ans ou plus, fin 2016.</t>
  </si>
  <si>
    <t>Champ &gt; France. </t>
  </si>
  <si>
    <t>Sources &gt; CNAF ; MSA ; Insee, population estimée  au 1er janvier 2017.</t>
  </si>
  <si>
    <t>nd : non disponible.</t>
  </si>
  <si>
    <t>nd</t>
  </si>
  <si>
    <t>Note &gt; Seuls les locataires, les accédants à la propriété et les résidents en foyer peuvent bénéficier des aides au logement.</t>
  </si>
  <si>
    <t>Graphique 1 :  Graphique 1  Montant mensuel de l’allocation logement selon la composition et les revenus du ménage (en zone 2, au 1er avril 2018)</t>
  </si>
  <si>
    <t>Lecture &gt; Une personne seule allocataire de l’aide au logement perçoit un montant fixe de 269 euros jusqu’à un seuil correspondant à 380 euros de revenu mensuel fiscal de référence. Au-delà de ce seuil, l’allocation est dégressive selon les revenus du ménage. L’allocation n’est plus versée quand elle atteint le seuil de 10 euros.</t>
  </si>
  <si>
    <t>Tableau 1.  Tableau 1  Dépenses annuelles et montant mensuel moyen par foyer allocataire d’une aide au logement, depuis 2009</t>
  </si>
  <si>
    <t>2. Dépenses totales de l’année divisées par 12 et par le nombre moyen de foyers bénéficiaires de l’année.</t>
  </si>
  <si>
    <t>Champ &gt; Tous régimes, France (hors Mayotte).</t>
  </si>
  <si>
    <t>Source &gt; CNAF, calculs DREES.</t>
  </si>
  <si>
    <t>Champ &gt; Effectifs en France, au 31 décembre de chaque année.</t>
  </si>
  <si>
    <t>Tableau 2. Caractéristiques des allocataires de l’ALF, de l’ALS et de l’APL, fin 2016</t>
  </si>
  <si>
    <t>Effectifs (en nombre)</t>
  </si>
  <si>
    <r>
      <t xml:space="preserve">Revenus d'activité
année </t>
    </r>
    <r>
      <rPr>
        <i/>
        <sz val="8"/>
        <color theme="1"/>
        <rFont val="Arial"/>
        <family val="2"/>
      </rPr>
      <t>n</t>
    </r>
    <r>
      <rPr>
        <sz val="8"/>
        <color theme="1"/>
        <rFont val="Arial"/>
        <family val="2"/>
      </rPr>
      <t xml:space="preserve"> bruts</t>
    </r>
  </si>
  <si>
    <r>
      <t>pop + 15 ans au 1</t>
    </r>
    <r>
      <rPr>
        <vertAlign val="superscript"/>
        <sz val="8"/>
        <color theme="1"/>
        <rFont val="Arial"/>
        <family val="2"/>
      </rPr>
      <t xml:space="preserve">er </t>
    </r>
    <r>
      <rPr>
        <sz val="8"/>
        <color theme="1"/>
        <rFont val="Arial"/>
        <family val="2"/>
      </rPr>
      <t>janvier 2016</t>
    </r>
  </si>
  <si>
    <r>
      <t>Personnes couvertes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(en nombre)</t>
    </r>
  </si>
  <si>
    <r>
      <t>Situation familiale</t>
    </r>
    <r>
      <rPr>
        <b/>
        <vertAlign val="superscript"/>
        <sz val="8"/>
        <color theme="1"/>
        <rFont val="Arial"/>
        <family val="2"/>
      </rPr>
      <t>2</t>
    </r>
  </si>
  <si>
    <r>
      <t>dont homme isolé sans personne à charge</t>
    </r>
    <r>
      <rPr>
        <vertAlign val="superscript"/>
        <sz val="8"/>
        <color theme="1"/>
        <rFont val="Arial"/>
        <family val="2"/>
      </rPr>
      <t>1</t>
    </r>
  </si>
  <si>
    <r>
      <t xml:space="preserve">        femme isolée sans personne à charge</t>
    </r>
    <r>
      <rPr>
        <vertAlign val="superscript"/>
        <sz val="8"/>
        <color theme="1"/>
        <rFont val="Arial"/>
        <family val="2"/>
      </rPr>
      <t>1</t>
    </r>
  </si>
  <si>
    <r>
      <t xml:space="preserve">        famille monoparentale avec enfant(s) ou personne(s) à charge</t>
    </r>
    <r>
      <rPr>
        <vertAlign val="superscript"/>
        <sz val="8"/>
        <color theme="1"/>
        <rFont val="Arial"/>
        <family val="2"/>
      </rPr>
      <t>1</t>
    </r>
  </si>
  <si>
    <r>
      <t>dont sans personne à charge</t>
    </r>
    <r>
      <rPr>
        <vertAlign val="superscript"/>
        <sz val="8"/>
        <color theme="1"/>
        <rFont val="Arial"/>
        <family val="2"/>
      </rPr>
      <t>1</t>
    </r>
  </si>
  <si>
    <r>
      <t xml:space="preserve">        avec personne(s) à charge</t>
    </r>
    <r>
      <rPr>
        <vertAlign val="superscript"/>
        <sz val="8"/>
        <color theme="1"/>
        <rFont val="Arial"/>
        <family val="2"/>
      </rPr>
      <t>1</t>
    </r>
  </si>
  <si>
    <r>
      <t>Statut vis-à-vis du logement</t>
    </r>
    <r>
      <rPr>
        <b/>
        <vertAlign val="superscript"/>
        <sz val="8"/>
        <color theme="1"/>
        <rFont val="Arial"/>
        <family val="2"/>
      </rPr>
      <t>3</t>
    </r>
  </si>
  <si>
    <r>
      <t>Étudiants</t>
    </r>
    <r>
      <rPr>
        <b/>
        <vertAlign val="superscript"/>
        <sz val="8"/>
        <color theme="1"/>
        <rFont val="Arial"/>
        <family val="2"/>
      </rPr>
      <t>4</t>
    </r>
  </si>
  <si>
    <r>
      <t>Évolution (en euros constants</t>
    </r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et en %)</t>
    </r>
  </si>
  <si>
    <r>
      <t>Montant mensuel moyen (en euros courants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>)</t>
    </r>
  </si>
  <si>
    <r>
      <t>Évolution (en euros constants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et en %)</t>
    </r>
  </si>
  <si>
    <r>
      <t>Part des dépenses destinée aux locataires</t>
    </r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(en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</si>
</sst>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&quot; 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1" fontId="2" fillId="0" borderId="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1" fontId="2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9" fontId="2" fillId="0" borderId="1" xfId="1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66" fontId="2" fillId="0" borderId="1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3" fillId="0" borderId="1" xfId="0" quotePrefix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7" xfId="1" applyNumberFormat="1" applyFont="1" applyFill="1" applyBorder="1" applyAlignment="1">
      <alignment horizontal="center" vertical="center"/>
    </xf>
    <xf numFmtId="9" fontId="2" fillId="0" borderId="10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2" fillId="0" borderId="1" xfId="0" quotePrefix="1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47"/>
  <sheetViews>
    <sheetView showGridLines="0" tabSelected="1" zoomScaleNormal="100" workbookViewId="0"/>
  </sheetViews>
  <sheetFormatPr baseColWidth="10" defaultRowHeight="11.25" x14ac:dyDescent="0.25"/>
  <cols>
    <col min="1" max="1" width="3.7109375" style="4" customWidth="1"/>
    <col min="2" max="16384" width="11.42578125" style="4"/>
  </cols>
  <sheetData>
    <row r="1" spans="2:24" s="4" customFormat="1" ht="15" customHeight="1" x14ac:dyDescent="0.25">
      <c r="B1" s="25" t="s">
        <v>272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2:24" s="4" customForma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2:24" s="4" customFormat="1" x14ac:dyDescent="0.25">
      <c r="B3" s="5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2:24" s="4" customFormat="1" x14ac:dyDescent="0.25">
      <c r="B4" s="29"/>
      <c r="C4" s="30"/>
      <c r="D4" s="12"/>
      <c r="E4" s="5" t="s">
        <v>1</v>
      </c>
      <c r="F4" s="6"/>
      <c r="G4" s="6"/>
      <c r="H4" s="7"/>
      <c r="I4" s="5" t="s">
        <v>2</v>
      </c>
      <c r="J4" s="6"/>
      <c r="K4" s="6"/>
      <c r="L4" s="7"/>
      <c r="M4" s="8"/>
    </row>
    <row r="5" spans="2:24" s="4" customFormat="1" ht="67.5" x14ac:dyDescent="0.25">
      <c r="B5" s="1" t="s">
        <v>281</v>
      </c>
      <c r="C5" s="1" t="s">
        <v>3</v>
      </c>
      <c r="D5" s="1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5</v>
      </c>
      <c r="J5" s="9" t="s">
        <v>6</v>
      </c>
      <c r="K5" s="9" t="s">
        <v>7</v>
      </c>
      <c r="L5" s="9" t="s">
        <v>8</v>
      </c>
      <c r="M5" s="1" t="s">
        <v>9</v>
      </c>
    </row>
    <row r="6" spans="2:24" s="4" customFormat="1" x14ac:dyDescent="0.25">
      <c r="B6" s="31">
        <v>0</v>
      </c>
      <c r="C6" s="32">
        <v>0</v>
      </c>
      <c r="D6" s="32">
        <v>0</v>
      </c>
      <c r="E6" s="33">
        <v>269.43605000000002</v>
      </c>
      <c r="F6" s="33">
        <v>377.40350000000001</v>
      </c>
      <c r="G6" s="33">
        <v>435.39757249999997</v>
      </c>
      <c r="H6" s="33">
        <v>493.39164499999998</v>
      </c>
      <c r="I6" s="33">
        <v>326.74805000000003</v>
      </c>
      <c r="J6" s="33">
        <v>377.40350000000001</v>
      </c>
      <c r="K6" s="33">
        <v>435.39757249999997</v>
      </c>
      <c r="L6" s="33">
        <v>493.39164499999998</v>
      </c>
      <c r="M6" s="34">
        <v>0</v>
      </c>
    </row>
    <row r="7" spans="2:24" s="4" customFormat="1" x14ac:dyDescent="0.25">
      <c r="B7" s="31">
        <v>37.007480000000001</v>
      </c>
      <c r="C7" s="32">
        <v>2.4999999999999998E-2</v>
      </c>
      <c r="D7" s="32">
        <v>2.4999999999999998E-2</v>
      </c>
      <c r="E7" s="33">
        <v>269.43605000000002</v>
      </c>
      <c r="F7" s="33">
        <v>377.40350000000001</v>
      </c>
      <c r="G7" s="33">
        <v>435.39757249999997</v>
      </c>
      <c r="H7" s="33">
        <v>493.39164499999998</v>
      </c>
      <c r="I7" s="33">
        <v>326.74805000000003</v>
      </c>
      <c r="J7" s="33">
        <v>377.40350000000001</v>
      </c>
      <c r="K7" s="33">
        <v>435.39757249999997</v>
      </c>
      <c r="L7" s="33">
        <v>493.39164499999998</v>
      </c>
      <c r="M7" s="34">
        <v>26.64513778205357</v>
      </c>
    </row>
    <row r="8" spans="2:24" s="4" customFormat="1" x14ac:dyDescent="0.25">
      <c r="B8" s="31">
        <v>74.014960000000002</v>
      </c>
      <c r="C8" s="32">
        <v>4.9999999999999996E-2</v>
      </c>
      <c r="D8" s="32">
        <v>4.9999999999999996E-2</v>
      </c>
      <c r="E8" s="33">
        <v>269.43605000000002</v>
      </c>
      <c r="F8" s="33">
        <v>377.40350000000001</v>
      </c>
      <c r="G8" s="33">
        <v>435.39757249999997</v>
      </c>
      <c r="H8" s="33">
        <v>493.39164499999998</v>
      </c>
      <c r="I8" s="33">
        <v>326.74805000000003</v>
      </c>
      <c r="J8" s="33">
        <v>377.40350000000001</v>
      </c>
      <c r="K8" s="33">
        <v>435.39757249999997</v>
      </c>
      <c r="L8" s="33">
        <v>493.39164499999998</v>
      </c>
      <c r="M8" s="34">
        <v>53.290275564107141</v>
      </c>
    </row>
    <row r="9" spans="2:24" s="4" customFormat="1" x14ac:dyDescent="0.25">
      <c r="B9" s="31">
        <v>111.02244</v>
      </c>
      <c r="C9" s="32">
        <v>7.4999999999999997E-2</v>
      </c>
      <c r="D9" s="32">
        <v>7.4999999999999997E-2</v>
      </c>
      <c r="E9" s="33">
        <v>269.43605000000002</v>
      </c>
      <c r="F9" s="33">
        <v>377.40350000000001</v>
      </c>
      <c r="G9" s="33">
        <v>435.39757249999997</v>
      </c>
      <c r="H9" s="33">
        <v>493.39164499999998</v>
      </c>
      <c r="I9" s="33">
        <v>326.74805000000003</v>
      </c>
      <c r="J9" s="33">
        <v>377.40350000000001</v>
      </c>
      <c r="K9" s="33">
        <v>435.39757249999997</v>
      </c>
      <c r="L9" s="33">
        <v>493.39164499999998</v>
      </c>
      <c r="M9" s="34">
        <v>79.935413346160729</v>
      </c>
    </row>
    <row r="10" spans="2:24" s="4" customFormat="1" x14ac:dyDescent="0.25">
      <c r="B10" s="31">
        <v>148.02992</v>
      </c>
      <c r="C10" s="32">
        <v>9.9999999999999992E-2</v>
      </c>
      <c r="D10" s="32">
        <v>9.9999999999999992E-2</v>
      </c>
      <c r="E10" s="33">
        <v>269.43605000000002</v>
      </c>
      <c r="F10" s="33">
        <v>377.40350000000001</v>
      </c>
      <c r="G10" s="33">
        <v>435.39757249999997</v>
      </c>
      <c r="H10" s="33">
        <v>493.39164499999998</v>
      </c>
      <c r="I10" s="33">
        <v>326.74805000000003</v>
      </c>
      <c r="J10" s="33">
        <v>377.40350000000001</v>
      </c>
      <c r="K10" s="33">
        <v>435.39757249999997</v>
      </c>
      <c r="L10" s="33">
        <v>493.39164499999998</v>
      </c>
      <c r="M10" s="34">
        <v>106.58055112821428</v>
      </c>
    </row>
    <row r="11" spans="2:24" s="4" customFormat="1" x14ac:dyDescent="0.25">
      <c r="B11" s="31">
        <v>185.03739999999999</v>
      </c>
      <c r="C11" s="32">
        <v>0.125</v>
      </c>
      <c r="D11" s="32">
        <v>0.125</v>
      </c>
      <c r="E11" s="33">
        <v>269.43605000000002</v>
      </c>
      <c r="F11" s="33">
        <v>377.40350000000001</v>
      </c>
      <c r="G11" s="33">
        <v>435.39757249999997</v>
      </c>
      <c r="H11" s="33">
        <v>493.39164499999998</v>
      </c>
      <c r="I11" s="33">
        <v>326.74805000000003</v>
      </c>
      <c r="J11" s="33">
        <v>377.40350000000001</v>
      </c>
      <c r="K11" s="33">
        <v>435.39757249999997</v>
      </c>
      <c r="L11" s="33">
        <v>493.39164499999998</v>
      </c>
      <c r="M11" s="34">
        <v>133.22568891026785</v>
      </c>
    </row>
    <row r="12" spans="2:24" s="4" customFormat="1" x14ac:dyDescent="0.25">
      <c r="B12" s="31">
        <v>222.04487999999998</v>
      </c>
      <c r="C12" s="32">
        <v>0.15</v>
      </c>
      <c r="D12" s="32">
        <v>0.15</v>
      </c>
      <c r="E12" s="33">
        <v>269.43605000000002</v>
      </c>
      <c r="F12" s="33">
        <v>377.40350000000001</v>
      </c>
      <c r="G12" s="33">
        <v>435.39757249999997</v>
      </c>
      <c r="H12" s="33">
        <v>493.39164499999998</v>
      </c>
      <c r="I12" s="33">
        <v>326.74805000000003</v>
      </c>
      <c r="J12" s="33">
        <v>377.40350000000001</v>
      </c>
      <c r="K12" s="33">
        <v>435.39757249999997</v>
      </c>
      <c r="L12" s="33">
        <v>493.39164499999998</v>
      </c>
      <c r="M12" s="34">
        <v>159.87082669232143</v>
      </c>
    </row>
    <row r="13" spans="2:24" s="4" customFormat="1" x14ac:dyDescent="0.25">
      <c r="B13" s="31">
        <v>259.05235999999996</v>
      </c>
      <c r="C13" s="32">
        <v>0.17499999999999999</v>
      </c>
      <c r="D13" s="32">
        <v>0.17499999999999999</v>
      </c>
      <c r="E13" s="33">
        <v>269.43605000000002</v>
      </c>
      <c r="F13" s="33">
        <v>377.40350000000001</v>
      </c>
      <c r="G13" s="33">
        <v>435.39757249999997</v>
      </c>
      <c r="H13" s="33">
        <v>493.39164499999998</v>
      </c>
      <c r="I13" s="33">
        <v>326.74805000000003</v>
      </c>
      <c r="J13" s="33">
        <v>377.40350000000001</v>
      </c>
      <c r="K13" s="33">
        <v>435.39757249999997</v>
      </c>
      <c r="L13" s="33">
        <v>493.39164499999998</v>
      </c>
      <c r="M13" s="34">
        <v>186.51596447437498</v>
      </c>
    </row>
    <row r="14" spans="2:24" s="4" customFormat="1" x14ac:dyDescent="0.25">
      <c r="B14" s="31">
        <v>296.05983999999995</v>
      </c>
      <c r="C14" s="32">
        <v>0.19999999999999998</v>
      </c>
      <c r="D14" s="32">
        <v>0.19999999999999998</v>
      </c>
      <c r="E14" s="33">
        <v>269.43605000000002</v>
      </c>
      <c r="F14" s="33">
        <v>377.40350000000001</v>
      </c>
      <c r="G14" s="33">
        <v>435.39757249999997</v>
      </c>
      <c r="H14" s="33">
        <v>493.39164499999998</v>
      </c>
      <c r="I14" s="33">
        <v>326.74805000000003</v>
      </c>
      <c r="J14" s="33">
        <v>377.40350000000001</v>
      </c>
      <c r="K14" s="33">
        <v>435.39757249999997</v>
      </c>
      <c r="L14" s="33">
        <v>493.39164499999998</v>
      </c>
      <c r="M14" s="34">
        <v>213.16110225642851</v>
      </c>
    </row>
    <row r="15" spans="2:24" s="4" customFormat="1" x14ac:dyDescent="0.25">
      <c r="B15" s="31">
        <v>333.06731999999994</v>
      </c>
      <c r="C15" s="32">
        <v>0.22500000000000001</v>
      </c>
      <c r="D15" s="32">
        <v>0.22500000000000001</v>
      </c>
      <c r="E15" s="33">
        <v>269.43605000000002</v>
      </c>
      <c r="F15" s="33">
        <v>377.40350000000001</v>
      </c>
      <c r="G15" s="33">
        <v>435.39757249999997</v>
      </c>
      <c r="H15" s="33">
        <v>493.39164499999998</v>
      </c>
      <c r="I15" s="33">
        <v>326.74805000000003</v>
      </c>
      <c r="J15" s="33">
        <v>377.40350000000001</v>
      </c>
      <c r="K15" s="33">
        <v>435.39757249999997</v>
      </c>
      <c r="L15" s="33">
        <v>493.39164499999998</v>
      </c>
      <c r="M15" s="34">
        <v>239.80624003848209</v>
      </c>
    </row>
    <row r="16" spans="2:24" s="4" customFormat="1" x14ac:dyDescent="0.25">
      <c r="B16" s="31">
        <v>370.07479999999993</v>
      </c>
      <c r="C16" s="32">
        <v>0.25</v>
      </c>
      <c r="D16" s="32">
        <v>0.25</v>
      </c>
      <c r="E16" s="33">
        <v>269.43605000000002</v>
      </c>
      <c r="F16" s="33">
        <v>377.40350000000001</v>
      </c>
      <c r="G16" s="33">
        <v>435.39757249999997</v>
      </c>
      <c r="H16" s="33">
        <v>493.39164499999998</v>
      </c>
      <c r="I16" s="33">
        <v>326.74805000000003</v>
      </c>
      <c r="J16" s="33">
        <v>377.40350000000001</v>
      </c>
      <c r="K16" s="33">
        <v>435.39757249999997</v>
      </c>
      <c r="L16" s="33">
        <v>493.39164499999998</v>
      </c>
      <c r="M16" s="34">
        <v>266.45137782053564</v>
      </c>
    </row>
    <row r="17" spans="2:13" s="4" customFormat="1" x14ac:dyDescent="0.25">
      <c r="B17" s="31">
        <v>407.08227999999991</v>
      </c>
      <c r="C17" s="32">
        <v>0.27500000000000002</v>
      </c>
      <c r="D17" s="32">
        <v>0.27500000000000002</v>
      </c>
      <c r="E17" s="33">
        <v>269.43605000000002</v>
      </c>
      <c r="F17" s="33">
        <v>377.40350000000001</v>
      </c>
      <c r="G17" s="33">
        <v>435.39757249999997</v>
      </c>
      <c r="H17" s="33">
        <v>493.39164499999998</v>
      </c>
      <c r="I17" s="33">
        <v>326.74805000000003</v>
      </c>
      <c r="J17" s="33">
        <v>377.40350000000001</v>
      </c>
      <c r="K17" s="33">
        <v>435.39757249999997</v>
      </c>
      <c r="L17" s="33">
        <v>493.39164499999998</v>
      </c>
      <c r="M17" s="34">
        <v>293.09651560258919</v>
      </c>
    </row>
    <row r="18" spans="2:13" s="4" customFormat="1" x14ac:dyDescent="0.25">
      <c r="B18" s="31">
        <v>444.0897599999999</v>
      </c>
      <c r="C18" s="32">
        <v>0.3</v>
      </c>
      <c r="D18" s="32">
        <v>0.3</v>
      </c>
      <c r="E18" s="33">
        <v>269.43605000000002</v>
      </c>
      <c r="F18" s="33">
        <v>377.40350000000001</v>
      </c>
      <c r="G18" s="33">
        <v>435.39757249999997</v>
      </c>
      <c r="H18" s="33">
        <v>493.39164499999998</v>
      </c>
      <c r="I18" s="33">
        <v>326.74805000000003</v>
      </c>
      <c r="J18" s="33">
        <v>377.40350000000001</v>
      </c>
      <c r="K18" s="33">
        <v>435.39757249999997</v>
      </c>
      <c r="L18" s="33">
        <v>493.39164499999998</v>
      </c>
      <c r="M18" s="34">
        <v>319.7416533846428</v>
      </c>
    </row>
    <row r="19" spans="2:13" s="4" customFormat="1" x14ac:dyDescent="0.25">
      <c r="B19" s="31">
        <v>481.09723999999989</v>
      </c>
      <c r="C19" s="32">
        <v>0.32500000000000001</v>
      </c>
      <c r="D19" s="32">
        <v>0.32500000000000001</v>
      </c>
      <c r="E19" s="33">
        <v>269.43605000000002</v>
      </c>
      <c r="F19" s="33">
        <v>377.40350000000001</v>
      </c>
      <c r="G19" s="33">
        <v>435.39757249999997</v>
      </c>
      <c r="H19" s="33">
        <v>493.39164499999998</v>
      </c>
      <c r="I19" s="33">
        <v>326.74805000000003</v>
      </c>
      <c r="J19" s="33">
        <v>377.40350000000001</v>
      </c>
      <c r="K19" s="33">
        <v>435.39757249999997</v>
      </c>
      <c r="L19" s="33">
        <v>493.39164499999998</v>
      </c>
      <c r="M19" s="34">
        <v>346.38679116669636</v>
      </c>
    </row>
    <row r="20" spans="2:13" s="4" customFormat="1" x14ac:dyDescent="0.25">
      <c r="B20" s="31">
        <v>518.10471999999993</v>
      </c>
      <c r="C20" s="32">
        <v>0.35</v>
      </c>
      <c r="D20" s="32">
        <v>0.35</v>
      </c>
      <c r="E20" s="33">
        <v>269.43605000000002</v>
      </c>
      <c r="F20" s="33">
        <v>377.40350000000001</v>
      </c>
      <c r="G20" s="33">
        <v>435.39757249999997</v>
      </c>
      <c r="H20" s="33">
        <v>493.39164499999998</v>
      </c>
      <c r="I20" s="33">
        <v>326.74805000000003</v>
      </c>
      <c r="J20" s="33">
        <v>377.40350000000001</v>
      </c>
      <c r="K20" s="33">
        <v>435.39757249999997</v>
      </c>
      <c r="L20" s="33">
        <v>493.39164499999998</v>
      </c>
      <c r="M20" s="34">
        <v>373.03192894874996</v>
      </c>
    </row>
    <row r="21" spans="2:13" s="4" customFormat="1" x14ac:dyDescent="0.25">
      <c r="B21" s="31">
        <v>555.11219999999992</v>
      </c>
      <c r="C21" s="32">
        <v>0.375</v>
      </c>
      <c r="D21" s="32">
        <v>0.375</v>
      </c>
      <c r="E21" s="33">
        <v>262.43155276586066</v>
      </c>
      <c r="F21" s="33">
        <v>377.40350000000001</v>
      </c>
      <c r="G21" s="33">
        <v>435.39757249999997</v>
      </c>
      <c r="H21" s="33">
        <v>493.39164499999998</v>
      </c>
      <c r="I21" s="33">
        <v>326.74805000000003</v>
      </c>
      <c r="J21" s="33">
        <v>377.40350000000001</v>
      </c>
      <c r="K21" s="33">
        <v>435.39757249999997</v>
      </c>
      <c r="L21" s="33">
        <v>493.39164499999998</v>
      </c>
      <c r="M21" s="34">
        <v>399.67706673080352</v>
      </c>
    </row>
    <row r="22" spans="2:13" s="4" customFormat="1" x14ac:dyDescent="0.25">
      <c r="B22" s="31">
        <v>592.1196799999999</v>
      </c>
      <c r="C22" s="32">
        <v>0.39999999999999997</v>
      </c>
      <c r="D22" s="32">
        <v>0.39999999999999997</v>
      </c>
      <c r="E22" s="33">
        <v>252.47767918358471</v>
      </c>
      <c r="F22" s="33">
        <v>377.40350000000001</v>
      </c>
      <c r="G22" s="33">
        <v>435.39757249999997</v>
      </c>
      <c r="H22" s="33">
        <v>493.39164499999998</v>
      </c>
      <c r="I22" s="33">
        <v>326.74805000000003</v>
      </c>
      <c r="J22" s="33">
        <v>377.40350000000001</v>
      </c>
      <c r="K22" s="33">
        <v>435.39757249999997</v>
      </c>
      <c r="L22" s="33">
        <v>493.39164499999998</v>
      </c>
      <c r="M22" s="34">
        <v>426.32220451285701</v>
      </c>
    </row>
    <row r="23" spans="2:13" s="4" customFormat="1" x14ac:dyDescent="0.25">
      <c r="B23" s="31">
        <v>629.12715999999989</v>
      </c>
      <c r="C23" s="32">
        <v>0.42499999999999999</v>
      </c>
      <c r="D23" s="32">
        <v>0.42499999999999999</v>
      </c>
      <c r="E23" s="33">
        <v>242.52380560130871</v>
      </c>
      <c r="F23" s="33">
        <v>377.40350000000001</v>
      </c>
      <c r="G23" s="33">
        <v>435.39757249999997</v>
      </c>
      <c r="H23" s="33">
        <v>493.39164499999998</v>
      </c>
      <c r="I23" s="33">
        <v>326.74805000000003</v>
      </c>
      <c r="J23" s="33">
        <v>377.40350000000001</v>
      </c>
      <c r="K23" s="33">
        <v>435.39757249999997</v>
      </c>
      <c r="L23" s="33">
        <v>493.39164499999998</v>
      </c>
      <c r="M23" s="34">
        <v>452.96734229491068</v>
      </c>
    </row>
    <row r="24" spans="2:13" s="4" customFormat="1" x14ac:dyDescent="0.25">
      <c r="B24" s="31">
        <v>666.13463999999988</v>
      </c>
      <c r="C24" s="32">
        <v>0.45</v>
      </c>
      <c r="D24" s="32">
        <v>0.45</v>
      </c>
      <c r="E24" s="33">
        <v>232.56993201903279</v>
      </c>
      <c r="F24" s="33">
        <v>377.40350000000001</v>
      </c>
      <c r="G24" s="33">
        <v>435.39757249999997</v>
      </c>
      <c r="H24" s="33">
        <v>493.39164499999998</v>
      </c>
      <c r="I24" s="33">
        <v>326.74805000000003</v>
      </c>
      <c r="J24" s="33">
        <v>377.40350000000001</v>
      </c>
      <c r="K24" s="33">
        <v>435.39757249999997</v>
      </c>
      <c r="L24" s="33">
        <v>493.39164499999998</v>
      </c>
      <c r="M24" s="34">
        <v>479.61248007696418</v>
      </c>
    </row>
    <row r="25" spans="2:13" s="4" customFormat="1" x14ac:dyDescent="0.25">
      <c r="B25" s="31">
        <v>703.14211999999986</v>
      </c>
      <c r="C25" s="32">
        <v>0.47499999999999998</v>
      </c>
      <c r="D25" s="32">
        <v>0.47499999999999998</v>
      </c>
      <c r="E25" s="33">
        <v>222.61605843675679</v>
      </c>
      <c r="F25" s="33">
        <v>377.40350000000001</v>
      </c>
      <c r="G25" s="33">
        <v>435.39757249999997</v>
      </c>
      <c r="H25" s="33">
        <v>493.39164499999998</v>
      </c>
      <c r="I25" s="33">
        <v>326.74805000000003</v>
      </c>
      <c r="J25" s="33">
        <v>377.40350000000001</v>
      </c>
      <c r="K25" s="33">
        <v>435.39757249999997</v>
      </c>
      <c r="L25" s="33">
        <v>493.39164499999998</v>
      </c>
      <c r="M25" s="34">
        <v>506.25761785901778</v>
      </c>
    </row>
    <row r="26" spans="2:13" s="4" customFormat="1" x14ac:dyDescent="0.25">
      <c r="B26" s="31">
        <v>740.14959999999985</v>
      </c>
      <c r="C26" s="32">
        <v>0.5</v>
      </c>
      <c r="D26" s="32">
        <v>0.5</v>
      </c>
      <c r="E26" s="33">
        <v>212.66218485448087</v>
      </c>
      <c r="F26" s="33">
        <v>377.40350000000001</v>
      </c>
      <c r="G26" s="33">
        <v>435.39757249999997</v>
      </c>
      <c r="H26" s="33">
        <v>493.39164499999998</v>
      </c>
      <c r="I26" s="33">
        <v>326.74805000000003</v>
      </c>
      <c r="J26" s="33">
        <v>377.40350000000001</v>
      </c>
      <c r="K26" s="33">
        <v>435.39757249999997</v>
      </c>
      <c r="L26" s="33">
        <v>493.39164499999998</v>
      </c>
      <c r="M26" s="34">
        <v>532.90275564107128</v>
      </c>
    </row>
    <row r="27" spans="2:13" s="4" customFormat="1" x14ac:dyDescent="0.25">
      <c r="B27" s="31">
        <v>777.15707999999984</v>
      </c>
      <c r="C27" s="32">
        <v>0.52500000000000002</v>
      </c>
      <c r="D27" s="32">
        <v>0.52500000000000002</v>
      </c>
      <c r="E27" s="33">
        <v>202.70831127220492</v>
      </c>
      <c r="F27" s="33">
        <v>377.40350000000001</v>
      </c>
      <c r="G27" s="33">
        <v>435.39757249999997</v>
      </c>
      <c r="H27" s="33">
        <v>493.39164499999998</v>
      </c>
      <c r="I27" s="33">
        <v>321.00112342598663</v>
      </c>
      <c r="J27" s="33">
        <v>377.40350000000001</v>
      </c>
      <c r="K27" s="33">
        <v>435.39757249999997</v>
      </c>
      <c r="L27" s="33">
        <v>493.39164499999998</v>
      </c>
      <c r="M27" s="34">
        <v>559.54789342312483</v>
      </c>
    </row>
    <row r="28" spans="2:13" s="4" customFormat="1" x14ac:dyDescent="0.25">
      <c r="B28" s="31">
        <v>814.16455999999982</v>
      </c>
      <c r="C28" s="32">
        <v>0.55000000000000004</v>
      </c>
      <c r="D28" s="32">
        <v>0.55000000000000004</v>
      </c>
      <c r="E28" s="33">
        <v>192.75443768992895</v>
      </c>
      <c r="F28" s="33">
        <v>377.40350000000001</v>
      </c>
      <c r="G28" s="33">
        <v>435.39757249999997</v>
      </c>
      <c r="H28" s="33">
        <v>493.39164499999998</v>
      </c>
      <c r="I28" s="33">
        <v>310.03122447008121</v>
      </c>
      <c r="J28" s="33">
        <v>377.40350000000001</v>
      </c>
      <c r="K28" s="33">
        <v>435.39757249999997</v>
      </c>
      <c r="L28" s="33">
        <v>493.39164499999998</v>
      </c>
      <c r="M28" s="34">
        <v>586.19303120517839</v>
      </c>
    </row>
    <row r="29" spans="2:13" s="4" customFormat="1" x14ac:dyDescent="0.25">
      <c r="B29" s="31">
        <v>851.17203999999981</v>
      </c>
      <c r="C29" s="32">
        <v>0.57500000000000007</v>
      </c>
      <c r="D29" s="32">
        <v>0.57500000000000007</v>
      </c>
      <c r="E29" s="33">
        <v>182.80056410765303</v>
      </c>
      <c r="F29" s="33">
        <v>377.40350000000001</v>
      </c>
      <c r="G29" s="33">
        <v>435.39757249999997</v>
      </c>
      <c r="H29" s="33">
        <v>493.39164499999998</v>
      </c>
      <c r="I29" s="33">
        <v>299.06132551417585</v>
      </c>
      <c r="J29" s="33">
        <v>377.40350000000001</v>
      </c>
      <c r="K29" s="33">
        <v>435.39757249999997</v>
      </c>
      <c r="L29" s="33">
        <v>493.39164499999998</v>
      </c>
      <c r="M29" s="34">
        <v>612.83816898723194</v>
      </c>
    </row>
    <row r="30" spans="2:13" s="4" customFormat="1" x14ac:dyDescent="0.25">
      <c r="B30" s="31">
        <v>888.1795199999998</v>
      </c>
      <c r="C30" s="32">
        <v>0.6</v>
      </c>
      <c r="D30" s="32">
        <v>0.6</v>
      </c>
      <c r="E30" s="33">
        <v>172.84669052537706</v>
      </c>
      <c r="F30" s="33">
        <v>377.40350000000001</v>
      </c>
      <c r="G30" s="33">
        <v>435.39757249999997</v>
      </c>
      <c r="H30" s="33">
        <v>493.39164499999998</v>
      </c>
      <c r="I30" s="33">
        <v>288.09142655827043</v>
      </c>
      <c r="J30" s="33">
        <v>377.40350000000001</v>
      </c>
      <c r="K30" s="33">
        <v>435.39757249999997</v>
      </c>
      <c r="L30" s="33">
        <v>493.39164499999998</v>
      </c>
      <c r="M30" s="34">
        <v>639.4833067692856</v>
      </c>
    </row>
    <row r="31" spans="2:13" s="4" customFormat="1" x14ac:dyDescent="0.25">
      <c r="B31" s="31">
        <v>925.18699999999978</v>
      </c>
      <c r="C31" s="32">
        <v>0.625</v>
      </c>
      <c r="D31" s="32">
        <v>0.625</v>
      </c>
      <c r="E31" s="33">
        <v>162.89281694310111</v>
      </c>
      <c r="F31" s="33">
        <v>371.88441989402514</v>
      </c>
      <c r="G31" s="33">
        <v>435.16818673476121</v>
      </c>
      <c r="H31" s="33">
        <v>493.39164499999998</v>
      </c>
      <c r="I31" s="33">
        <v>277.12152760236501</v>
      </c>
      <c r="J31" s="33">
        <v>371.88441989402514</v>
      </c>
      <c r="K31" s="33">
        <v>435.16818673476121</v>
      </c>
      <c r="L31" s="33">
        <v>493.39164499999998</v>
      </c>
      <c r="M31" s="34">
        <v>666.12844455133916</v>
      </c>
    </row>
    <row r="32" spans="2:13" s="4" customFormat="1" x14ac:dyDescent="0.25">
      <c r="B32" s="31">
        <v>962.19447999999977</v>
      </c>
      <c r="C32" s="32">
        <v>0.65</v>
      </c>
      <c r="D32" s="32">
        <v>0.65</v>
      </c>
      <c r="E32" s="33">
        <v>152.93894336082514</v>
      </c>
      <c r="F32" s="33">
        <v>362.34330661978606</v>
      </c>
      <c r="G32" s="33">
        <v>426.64309883415166</v>
      </c>
      <c r="H32" s="33">
        <v>492.86900687888681</v>
      </c>
      <c r="I32" s="33">
        <v>266.15162864645959</v>
      </c>
      <c r="J32" s="33">
        <v>362.34330661978606</v>
      </c>
      <c r="K32" s="33">
        <v>426.64309883415166</v>
      </c>
      <c r="L32" s="33">
        <v>492.86900687888681</v>
      </c>
      <c r="M32" s="34">
        <v>692.77358233339271</v>
      </c>
    </row>
    <row r="33" spans="2:16" s="4" customFormat="1" x14ac:dyDescent="0.25">
      <c r="B33" s="31">
        <v>999.20195999999976</v>
      </c>
      <c r="C33" s="32">
        <v>0.67500000000000004</v>
      </c>
      <c r="D33" s="32">
        <v>0.67500000000000004</v>
      </c>
      <c r="E33" s="33">
        <v>142.98506977854919</v>
      </c>
      <c r="F33" s="33">
        <v>352.8021933455471</v>
      </c>
      <c r="G33" s="33">
        <v>418.11801093354211</v>
      </c>
      <c r="H33" s="33">
        <v>485.51869831653624</v>
      </c>
      <c r="I33" s="33">
        <v>255.18172969055416</v>
      </c>
      <c r="J33" s="33">
        <v>352.8021933455471</v>
      </c>
      <c r="K33" s="33">
        <v>418.11801093354211</v>
      </c>
      <c r="L33" s="33">
        <v>485.51869831653624</v>
      </c>
      <c r="M33" s="34">
        <v>719.41872011544626</v>
      </c>
    </row>
    <row r="34" spans="2:16" s="4" customFormat="1" x14ac:dyDescent="0.25">
      <c r="B34" s="31">
        <v>1036.2094399999999</v>
      </c>
      <c r="C34" s="32">
        <v>0.7</v>
      </c>
      <c r="D34" s="32">
        <v>0.7</v>
      </c>
      <c r="E34" s="33">
        <v>133.03119619627321</v>
      </c>
      <c r="F34" s="33">
        <v>343.26108007130813</v>
      </c>
      <c r="G34" s="33">
        <v>409.59292303293256</v>
      </c>
      <c r="H34" s="33">
        <v>478.1683897541858</v>
      </c>
      <c r="I34" s="33">
        <v>244.2118307346488</v>
      </c>
      <c r="J34" s="33">
        <v>343.26108007130813</v>
      </c>
      <c r="K34" s="33">
        <v>409.59292303293256</v>
      </c>
      <c r="L34" s="33">
        <v>478.1683897541858</v>
      </c>
      <c r="M34" s="34">
        <v>746.06385789749993</v>
      </c>
    </row>
    <row r="35" spans="2:16" s="4" customFormat="1" x14ac:dyDescent="0.25">
      <c r="B35" s="31">
        <v>1073.2169199999998</v>
      </c>
      <c r="C35" s="32">
        <v>0.72499999999999998</v>
      </c>
      <c r="D35" s="32">
        <v>0.72499999999999998</v>
      </c>
      <c r="E35" s="33">
        <v>123.0773226139973</v>
      </c>
      <c r="F35" s="33">
        <v>333.71996679706911</v>
      </c>
      <c r="G35" s="33">
        <v>401.06783513232301</v>
      </c>
      <c r="H35" s="33">
        <v>470.81808119183529</v>
      </c>
      <c r="I35" s="33">
        <v>233.24193177874344</v>
      </c>
      <c r="J35" s="33">
        <v>333.71996679706911</v>
      </c>
      <c r="K35" s="33">
        <v>401.06783513232301</v>
      </c>
      <c r="L35" s="33">
        <v>470.81808119183529</v>
      </c>
      <c r="M35" s="34">
        <v>772.70899567955348</v>
      </c>
    </row>
    <row r="36" spans="2:16" s="4" customFormat="1" x14ac:dyDescent="0.25">
      <c r="B36" s="31">
        <v>1110.2243999999998</v>
      </c>
      <c r="C36" s="32">
        <v>0.75</v>
      </c>
      <c r="D36" s="32">
        <v>0.75</v>
      </c>
      <c r="E36" s="33">
        <v>113.12344903172126</v>
      </c>
      <c r="F36" s="33">
        <v>324.17885352283008</v>
      </c>
      <c r="G36" s="33">
        <v>392.54274723171346</v>
      </c>
      <c r="H36" s="33">
        <v>463.46777262948473</v>
      </c>
      <c r="I36" s="33">
        <v>222.27203282283799</v>
      </c>
      <c r="J36" s="33">
        <v>324.17885352283008</v>
      </c>
      <c r="K36" s="33">
        <v>392.54274723171346</v>
      </c>
      <c r="L36" s="33">
        <v>463.46777262948473</v>
      </c>
      <c r="M36" s="34">
        <v>799.35413346160703</v>
      </c>
      <c r="O36" s="27"/>
    </row>
    <row r="37" spans="2:16" s="4" customFormat="1" x14ac:dyDescent="0.25">
      <c r="B37" s="31">
        <v>1147.2318799999998</v>
      </c>
      <c r="C37" s="32">
        <v>0.77499999999999991</v>
      </c>
      <c r="D37" s="32">
        <v>0.77499999999999991</v>
      </c>
      <c r="E37" s="33">
        <v>103.16957544944532</v>
      </c>
      <c r="F37" s="33">
        <v>314.63774024859111</v>
      </c>
      <c r="G37" s="33">
        <v>384.01765933110386</v>
      </c>
      <c r="H37" s="33">
        <v>456.11746406713422</v>
      </c>
      <c r="I37" s="33">
        <v>211.30213386693256</v>
      </c>
      <c r="J37" s="33">
        <v>314.63774024859111</v>
      </c>
      <c r="K37" s="33">
        <v>384.01765933110386</v>
      </c>
      <c r="L37" s="33">
        <v>456.11746406713422</v>
      </c>
      <c r="M37" s="34">
        <v>825.99927124366059</v>
      </c>
      <c r="O37" s="27"/>
      <c r="P37" s="35"/>
    </row>
    <row r="38" spans="2:16" s="4" customFormat="1" x14ac:dyDescent="0.25">
      <c r="B38" s="31">
        <v>1184.2393599999998</v>
      </c>
      <c r="C38" s="32">
        <v>0.79999999999999993</v>
      </c>
      <c r="D38" s="32">
        <v>0.79999999999999993</v>
      </c>
      <c r="E38" s="33">
        <v>93.2157018671694</v>
      </c>
      <c r="F38" s="33">
        <v>305.09662697435215</v>
      </c>
      <c r="G38" s="33">
        <v>375.49257143049431</v>
      </c>
      <c r="H38" s="33">
        <v>448.76715550478372</v>
      </c>
      <c r="I38" s="33">
        <v>200.3322349110272</v>
      </c>
      <c r="J38" s="33">
        <v>305.09662697435215</v>
      </c>
      <c r="K38" s="33">
        <v>375.49257143049431</v>
      </c>
      <c r="L38" s="33">
        <v>448.76715550478372</v>
      </c>
      <c r="M38" s="34">
        <v>852.64440902571403</v>
      </c>
      <c r="O38" s="27"/>
    </row>
    <row r="39" spans="2:16" s="4" customFormat="1" x14ac:dyDescent="0.25">
      <c r="B39" s="31">
        <v>1221.2468399999998</v>
      </c>
      <c r="C39" s="32">
        <v>0.82499999999999996</v>
      </c>
      <c r="D39" s="32">
        <v>0.82499999999999996</v>
      </c>
      <c r="E39" s="33">
        <v>83.261828284893426</v>
      </c>
      <c r="F39" s="33">
        <v>295.55551370011312</v>
      </c>
      <c r="G39" s="33">
        <v>366.96748352988482</v>
      </c>
      <c r="H39" s="33">
        <v>441.41684694243327</v>
      </c>
      <c r="I39" s="33">
        <v>189.36233595512178</v>
      </c>
      <c r="J39" s="33">
        <v>295.55551370011312</v>
      </c>
      <c r="K39" s="33">
        <v>366.96748352988482</v>
      </c>
      <c r="L39" s="33">
        <v>441.41684694243327</v>
      </c>
      <c r="M39" s="34">
        <v>879.28954680776758</v>
      </c>
    </row>
    <row r="40" spans="2:16" s="4" customFormat="1" x14ac:dyDescent="0.25">
      <c r="B40" s="31">
        <v>1258.2543199999998</v>
      </c>
      <c r="C40" s="32">
        <v>0.85</v>
      </c>
      <c r="D40" s="32">
        <v>0.85</v>
      </c>
      <c r="E40" s="33">
        <v>73.307954702617394</v>
      </c>
      <c r="F40" s="33">
        <v>286.01440042587404</v>
      </c>
      <c r="G40" s="33">
        <v>358.44239562927515</v>
      </c>
      <c r="H40" s="33">
        <v>434.0665383800827</v>
      </c>
      <c r="I40" s="33">
        <v>178.39243699921636</v>
      </c>
      <c r="J40" s="33">
        <v>286.01440042587404</v>
      </c>
      <c r="K40" s="33">
        <v>358.44239562927515</v>
      </c>
      <c r="L40" s="33">
        <v>434.0665383800827</v>
      </c>
      <c r="M40" s="34">
        <v>905.93468458982136</v>
      </c>
    </row>
    <row r="41" spans="2:16" s="4" customFormat="1" x14ac:dyDescent="0.25">
      <c r="B41" s="31">
        <v>1295.2617999999998</v>
      </c>
      <c r="C41" s="32">
        <v>0.875</v>
      </c>
      <c r="D41" s="32">
        <v>0.875</v>
      </c>
      <c r="E41" s="33">
        <v>63.354081120341476</v>
      </c>
      <c r="F41" s="33">
        <v>276.47328715163508</v>
      </c>
      <c r="G41" s="33">
        <v>349.91730772866561</v>
      </c>
      <c r="H41" s="33">
        <v>426.7162298177322</v>
      </c>
      <c r="I41" s="33">
        <v>167.42253804331094</v>
      </c>
      <c r="J41" s="33">
        <v>276.47328715163508</v>
      </c>
      <c r="K41" s="33">
        <v>349.91730772866561</v>
      </c>
      <c r="L41" s="33">
        <v>426.7162298177322</v>
      </c>
      <c r="M41" s="34">
        <v>932.57982237187491</v>
      </c>
    </row>
    <row r="42" spans="2:16" s="4" customFormat="1" x14ac:dyDescent="0.25">
      <c r="B42" s="31">
        <v>1332.2692799999998</v>
      </c>
      <c r="C42" s="32">
        <v>0.9</v>
      </c>
      <c r="D42" s="32">
        <v>0.9</v>
      </c>
      <c r="E42" s="33">
        <v>53.400207538065558</v>
      </c>
      <c r="F42" s="33">
        <v>266.93217387739617</v>
      </c>
      <c r="G42" s="33">
        <v>341.39221982805617</v>
      </c>
      <c r="H42" s="33">
        <v>419.36592125538169</v>
      </c>
      <c r="I42" s="33">
        <v>156.45263908740563</v>
      </c>
      <c r="J42" s="33">
        <v>266.93217387739617</v>
      </c>
      <c r="K42" s="33">
        <v>341.39221982805617</v>
      </c>
      <c r="L42" s="33">
        <v>419.36592125538169</v>
      </c>
      <c r="M42" s="34">
        <v>959.22496015392835</v>
      </c>
    </row>
    <row r="43" spans="2:16" s="4" customFormat="1" x14ac:dyDescent="0.25">
      <c r="B43" s="31">
        <v>1369.2767599999997</v>
      </c>
      <c r="C43" s="32">
        <v>0.92499999999999993</v>
      </c>
      <c r="D43" s="32">
        <v>0.92499999999999993</v>
      </c>
      <c r="E43" s="33">
        <v>43.446333955789633</v>
      </c>
      <c r="F43" s="33">
        <v>257.39106060315714</v>
      </c>
      <c r="G43" s="33">
        <v>332.86713192744662</v>
      </c>
      <c r="H43" s="33">
        <v>412.01561269303124</v>
      </c>
      <c r="I43" s="33">
        <v>145.48274013150024</v>
      </c>
      <c r="J43" s="33">
        <v>257.39106060315714</v>
      </c>
      <c r="K43" s="33">
        <v>332.86713192744662</v>
      </c>
      <c r="L43" s="33">
        <v>412.01561269303124</v>
      </c>
      <c r="M43" s="34">
        <v>985.87009793598179</v>
      </c>
    </row>
    <row r="44" spans="2:16" s="4" customFormat="1" x14ac:dyDescent="0.25">
      <c r="B44" s="31">
        <v>1406.2842399999997</v>
      </c>
      <c r="C44" s="32">
        <v>0.95</v>
      </c>
      <c r="D44" s="32">
        <v>0.95</v>
      </c>
      <c r="E44" s="33">
        <v>33.492460373513659</v>
      </c>
      <c r="F44" s="33">
        <v>247.84994732891812</v>
      </c>
      <c r="G44" s="33">
        <v>324.34204402683696</v>
      </c>
      <c r="H44" s="33">
        <v>404.66530413068068</v>
      </c>
      <c r="I44" s="33">
        <v>134.51284117559476</v>
      </c>
      <c r="J44" s="33">
        <v>247.84994732891812</v>
      </c>
      <c r="K44" s="33">
        <v>324.34204402683696</v>
      </c>
      <c r="L44" s="33">
        <v>404.66530413068068</v>
      </c>
      <c r="M44" s="34">
        <v>1012.5152357180356</v>
      </c>
    </row>
    <row r="45" spans="2:16" s="4" customFormat="1" x14ac:dyDescent="0.25">
      <c r="B45" s="31">
        <v>1443.2917199999997</v>
      </c>
      <c r="C45" s="32">
        <v>0.97499999999999998</v>
      </c>
      <c r="D45" s="32">
        <v>0.97499999999999998</v>
      </c>
      <c r="E45" s="33">
        <v>23.538586791237741</v>
      </c>
      <c r="F45" s="33">
        <v>238.30883405467912</v>
      </c>
      <c r="G45" s="33">
        <v>315.81695612622747</v>
      </c>
      <c r="H45" s="33">
        <v>397.31499556833018</v>
      </c>
      <c r="I45" s="33">
        <v>123.54294221968938</v>
      </c>
      <c r="J45" s="33">
        <v>238.30883405467912</v>
      </c>
      <c r="K45" s="33">
        <v>315.81695612622747</v>
      </c>
      <c r="L45" s="33">
        <v>397.31499556833018</v>
      </c>
      <c r="M45" s="34">
        <v>1039.160373500089</v>
      </c>
    </row>
    <row r="46" spans="2:16" s="4" customFormat="1" x14ac:dyDescent="0.25">
      <c r="B46" s="31">
        <v>1480.2991999999997</v>
      </c>
      <c r="C46" s="32">
        <v>1</v>
      </c>
      <c r="D46" s="32">
        <v>1</v>
      </c>
      <c r="E46" s="33">
        <v>13.584713208961823</v>
      </c>
      <c r="F46" s="33">
        <v>228.76772078044016</v>
      </c>
      <c r="G46" s="33">
        <v>307.29186822561797</v>
      </c>
      <c r="H46" s="33">
        <v>389.96468700597973</v>
      </c>
      <c r="I46" s="33">
        <v>112.57304326378402</v>
      </c>
      <c r="J46" s="33">
        <v>228.76772078044016</v>
      </c>
      <c r="K46" s="33">
        <v>307.29186822561797</v>
      </c>
      <c r="L46" s="33">
        <v>389.96468700597973</v>
      </c>
      <c r="M46" s="34">
        <v>1065.8055112821426</v>
      </c>
    </row>
    <row r="47" spans="2:16" s="4" customFormat="1" x14ac:dyDescent="0.25">
      <c r="B47" s="31">
        <v>1517.3066799999997</v>
      </c>
      <c r="C47" s="32">
        <v>1</v>
      </c>
      <c r="D47" s="32">
        <v>1.0249999999999999</v>
      </c>
      <c r="E47" s="33">
        <v>0</v>
      </c>
      <c r="F47" s="33">
        <v>219.22660750620113</v>
      </c>
      <c r="G47" s="33">
        <v>298.76678032500837</v>
      </c>
      <c r="H47" s="33">
        <v>382.61437844362911</v>
      </c>
      <c r="I47" s="33">
        <v>101.60314430787858</v>
      </c>
      <c r="J47" s="33">
        <v>219.22660750620113</v>
      </c>
      <c r="K47" s="33">
        <v>298.76678032500837</v>
      </c>
      <c r="L47" s="33">
        <v>382.61437844362911</v>
      </c>
      <c r="M47" s="34">
        <v>1092.4506490641961</v>
      </c>
    </row>
    <row r="48" spans="2:16" s="4" customFormat="1" x14ac:dyDescent="0.25">
      <c r="B48" s="31">
        <v>1554.3141599999997</v>
      </c>
      <c r="C48" s="32">
        <v>1</v>
      </c>
      <c r="D48" s="32">
        <v>1.05</v>
      </c>
      <c r="E48" s="33">
        <v>0</v>
      </c>
      <c r="F48" s="33">
        <v>209.68549423196217</v>
      </c>
      <c r="G48" s="33">
        <v>290.24169242439882</v>
      </c>
      <c r="H48" s="33">
        <v>375.26406988127872</v>
      </c>
      <c r="I48" s="33">
        <v>90.633245351973216</v>
      </c>
      <c r="J48" s="33">
        <v>209.68549423196217</v>
      </c>
      <c r="K48" s="33">
        <v>290.24169242439882</v>
      </c>
      <c r="L48" s="33">
        <v>375.26406988127872</v>
      </c>
      <c r="M48" s="34">
        <v>1119.0957868462497</v>
      </c>
    </row>
    <row r="49" spans="2:13" s="4" customFormat="1" x14ac:dyDescent="0.25">
      <c r="B49" s="31">
        <v>1591.3216399999997</v>
      </c>
      <c r="C49" s="32">
        <v>1</v>
      </c>
      <c r="D49" s="32">
        <v>1.075</v>
      </c>
      <c r="E49" s="33">
        <v>0</v>
      </c>
      <c r="F49" s="33">
        <v>200.14438095772323</v>
      </c>
      <c r="G49" s="33">
        <v>281.71660452378933</v>
      </c>
      <c r="H49" s="33">
        <v>367.91376131892815</v>
      </c>
      <c r="I49" s="33">
        <v>79.663346396067851</v>
      </c>
      <c r="J49" s="33">
        <v>200.14438095772323</v>
      </c>
      <c r="K49" s="33">
        <v>281.71660452378933</v>
      </c>
      <c r="L49" s="33">
        <v>367.91376131892815</v>
      </c>
      <c r="M49" s="34">
        <v>1145.7409246283032</v>
      </c>
    </row>
    <row r="50" spans="2:13" s="4" customFormat="1" x14ac:dyDescent="0.25">
      <c r="B50" s="31">
        <v>1628.3291199999996</v>
      </c>
      <c r="C50" s="32">
        <v>1</v>
      </c>
      <c r="D50" s="32">
        <v>1.1000000000000001</v>
      </c>
      <c r="E50" s="33">
        <v>0</v>
      </c>
      <c r="F50" s="33">
        <v>190.60326768348415</v>
      </c>
      <c r="G50" s="33">
        <v>273.19151662317972</v>
      </c>
      <c r="H50" s="33">
        <v>360.56345275657765</v>
      </c>
      <c r="I50" s="33">
        <v>68.69344744016243</v>
      </c>
      <c r="J50" s="33">
        <v>190.60326768348415</v>
      </c>
      <c r="K50" s="33">
        <v>273.19151662317972</v>
      </c>
      <c r="L50" s="33">
        <v>360.56345275657765</v>
      </c>
      <c r="M50" s="34">
        <v>1172.3860624103568</v>
      </c>
    </row>
    <row r="51" spans="2:13" s="4" customFormat="1" x14ac:dyDescent="0.25">
      <c r="B51" s="31">
        <v>1665.3365999999996</v>
      </c>
      <c r="C51" s="32">
        <v>1</v>
      </c>
      <c r="D51" s="32">
        <v>1.125</v>
      </c>
      <c r="E51" s="33">
        <v>0</v>
      </c>
      <c r="F51" s="33">
        <v>181.06215440924518</v>
      </c>
      <c r="G51" s="33">
        <v>264.66642872257017</v>
      </c>
      <c r="H51" s="33">
        <v>353.2131441942272</v>
      </c>
      <c r="I51" s="33">
        <v>57.723548484257066</v>
      </c>
      <c r="J51" s="33">
        <v>181.06215440924518</v>
      </c>
      <c r="K51" s="33">
        <v>264.66642872257017</v>
      </c>
      <c r="L51" s="33">
        <v>353.2131441942272</v>
      </c>
      <c r="M51" s="34">
        <v>1199.0312001924106</v>
      </c>
    </row>
    <row r="52" spans="2:13" s="4" customFormat="1" x14ac:dyDescent="0.25">
      <c r="B52" s="31">
        <v>1702.3440799999996</v>
      </c>
      <c r="C52" s="32">
        <v>1</v>
      </c>
      <c r="D52" s="32">
        <v>1.1500000000000001</v>
      </c>
      <c r="E52" s="33">
        <v>0</v>
      </c>
      <c r="F52" s="33">
        <v>171.52104113500627</v>
      </c>
      <c r="G52" s="33">
        <v>256.14134082196068</v>
      </c>
      <c r="H52" s="33">
        <v>345.86283563187669</v>
      </c>
      <c r="I52" s="33">
        <v>46.753649528351701</v>
      </c>
      <c r="J52" s="33">
        <v>171.52104113500627</v>
      </c>
      <c r="K52" s="33">
        <v>256.14134082196068</v>
      </c>
      <c r="L52" s="33">
        <v>345.86283563187669</v>
      </c>
      <c r="M52" s="34">
        <v>1225.6763379744639</v>
      </c>
    </row>
    <row r="53" spans="2:13" s="4" customFormat="1" x14ac:dyDescent="0.25">
      <c r="B53" s="31">
        <v>1739.3515599999996</v>
      </c>
      <c r="C53" s="32">
        <v>1</v>
      </c>
      <c r="D53" s="32">
        <v>1.175</v>
      </c>
      <c r="E53" s="33">
        <v>0</v>
      </c>
      <c r="F53" s="33">
        <v>161.97992786076711</v>
      </c>
      <c r="G53" s="33">
        <v>247.61625292135099</v>
      </c>
      <c r="H53" s="33">
        <v>338.51252706952607</v>
      </c>
      <c r="I53" s="33">
        <v>35.783750572446166</v>
      </c>
      <c r="J53" s="33">
        <v>161.97992786076711</v>
      </c>
      <c r="K53" s="33">
        <v>247.61625292135099</v>
      </c>
      <c r="L53" s="33">
        <v>338.51252706952607</v>
      </c>
      <c r="M53" s="34">
        <v>1252.3214757565179</v>
      </c>
    </row>
    <row r="54" spans="2:13" s="4" customFormat="1" x14ac:dyDescent="0.25">
      <c r="B54" s="31">
        <v>1776.3590399999996</v>
      </c>
      <c r="C54" s="32">
        <v>1</v>
      </c>
      <c r="D54" s="32">
        <v>1.2</v>
      </c>
      <c r="E54" s="33">
        <v>0</v>
      </c>
      <c r="F54" s="33">
        <v>152.43881458652825</v>
      </c>
      <c r="G54" s="33">
        <v>239.09116502074153</v>
      </c>
      <c r="H54" s="33">
        <v>331.16221850717562</v>
      </c>
      <c r="I54" s="33">
        <v>24.813851616540916</v>
      </c>
      <c r="J54" s="33">
        <v>152.43881458652825</v>
      </c>
      <c r="K54" s="33">
        <v>239.09116502074153</v>
      </c>
      <c r="L54" s="33">
        <v>331.16221850717562</v>
      </c>
      <c r="M54" s="34">
        <v>1278.9666135385712</v>
      </c>
    </row>
    <row r="55" spans="2:13" s="4" customFormat="1" x14ac:dyDescent="0.25">
      <c r="B55" s="31">
        <v>1813.3665199999996</v>
      </c>
      <c r="C55" s="32">
        <v>1</v>
      </c>
      <c r="D55" s="32">
        <v>1.2250000000000001</v>
      </c>
      <c r="E55" s="33">
        <v>0</v>
      </c>
      <c r="F55" s="33">
        <v>142.89770131228917</v>
      </c>
      <c r="G55" s="33">
        <v>230.56607712013195</v>
      </c>
      <c r="H55" s="33">
        <v>323.81190994482512</v>
      </c>
      <c r="I55" s="33">
        <v>13.843952660635439</v>
      </c>
      <c r="J55" s="33">
        <v>142.89770131228917</v>
      </c>
      <c r="K55" s="33">
        <v>230.56607712013195</v>
      </c>
      <c r="L55" s="33">
        <v>323.81190994482512</v>
      </c>
      <c r="M55" s="34">
        <v>1305.6117513206248</v>
      </c>
    </row>
    <row r="56" spans="2:13" s="4" customFormat="1" x14ac:dyDescent="0.25">
      <c r="B56" s="31">
        <v>1850.3739999999996</v>
      </c>
      <c r="C56" s="32">
        <v>1</v>
      </c>
      <c r="D56" s="32">
        <v>1.25</v>
      </c>
      <c r="E56" s="33">
        <v>0</v>
      </c>
      <c r="F56" s="33">
        <v>133.35658803805026</v>
      </c>
      <c r="G56" s="33">
        <v>222.04098921952243</v>
      </c>
      <c r="H56" s="33">
        <v>316.46160138247461</v>
      </c>
      <c r="I56" s="33">
        <v>0</v>
      </c>
      <c r="J56" s="33">
        <v>133.35658803805026</v>
      </c>
      <c r="K56" s="33">
        <v>222.04098921952243</v>
      </c>
      <c r="L56" s="33">
        <v>316.46160138247461</v>
      </c>
      <c r="M56" s="34">
        <v>1332.2568891026783</v>
      </c>
    </row>
    <row r="57" spans="2:13" s="4" customFormat="1" x14ac:dyDescent="0.25">
      <c r="B57" s="31">
        <v>1887.3814799999996</v>
      </c>
      <c r="C57" s="32">
        <v>1</v>
      </c>
      <c r="D57" s="32">
        <v>1.2750000000000001</v>
      </c>
      <c r="E57" s="33">
        <v>0</v>
      </c>
      <c r="F57" s="33">
        <v>123.81547476381128</v>
      </c>
      <c r="G57" s="33">
        <v>213.51590131891285</v>
      </c>
      <c r="H57" s="33">
        <v>309.11129282012416</v>
      </c>
      <c r="I57" s="33">
        <v>0</v>
      </c>
      <c r="J57" s="33">
        <v>123.81547476381128</v>
      </c>
      <c r="K57" s="33">
        <v>213.51590131891285</v>
      </c>
      <c r="L57" s="33">
        <v>309.11129282012416</v>
      </c>
      <c r="M57" s="34">
        <v>1358.9020268847319</v>
      </c>
    </row>
    <row r="58" spans="2:13" s="4" customFormat="1" x14ac:dyDescent="0.25">
      <c r="B58" s="31">
        <v>1924.3889599999995</v>
      </c>
      <c r="C58" s="32">
        <v>1</v>
      </c>
      <c r="D58" s="32">
        <v>1.3</v>
      </c>
      <c r="E58" s="33">
        <v>0</v>
      </c>
      <c r="F58" s="33">
        <v>114.27436148957224</v>
      </c>
      <c r="G58" s="33">
        <v>204.99081341830328</v>
      </c>
      <c r="H58" s="33">
        <v>301.76098425777366</v>
      </c>
      <c r="I58" s="33">
        <v>0</v>
      </c>
      <c r="J58" s="33">
        <v>114.27436148957224</v>
      </c>
      <c r="K58" s="33">
        <v>204.99081341830328</v>
      </c>
      <c r="L58" s="33">
        <v>301.76098425777366</v>
      </c>
      <c r="M58" s="34">
        <v>1385.5471646667854</v>
      </c>
    </row>
    <row r="59" spans="2:13" s="4" customFormat="1" x14ac:dyDescent="0.25">
      <c r="B59" s="31">
        <v>1961.3964399999995</v>
      </c>
      <c r="C59" s="32">
        <v>1</v>
      </c>
      <c r="D59" s="32">
        <v>1.325</v>
      </c>
      <c r="E59" s="33">
        <v>0</v>
      </c>
      <c r="F59" s="33">
        <v>104.73324821533326</v>
      </c>
      <c r="G59" s="33">
        <v>196.46572551769376</v>
      </c>
      <c r="H59" s="33">
        <v>294.41067569542309</v>
      </c>
      <c r="I59" s="33">
        <v>0</v>
      </c>
      <c r="J59" s="33">
        <v>104.73324821533326</v>
      </c>
      <c r="K59" s="33">
        <v>196.46572551769376</v>
      </c>
      <c r="L59" s="33">
        <v>294.41067569542309</v>
      </c>
      <c r="M59" s="34">
        <v>1412.192302448839</v>
      </c>
    </row>
    <row r="60" spans="2:13" s="4" customFormat="1" x14ac:dyDescent="0.25">
      <c r="B60" s="31">
        <v>1998.4039199999995</v>
      </c>
      <c r="C60" s="32">
        <v>1</v>
      </c>
      <c r="D60" s="32">
        <v>1.35</v>
      </c>
      <c r="E60" s="33">
        <v>0</v>
      </c>
      <c r="F60" s="33">
        <v>95.192134941094238</v>
      </c>
      <c r="G60" s="33">
        <v>187.94063761708418</v>
      </c>
      <c r="H60" s="33">
        <v>287.06036713307259</v>
      </c>
      <c r="I60" s="33">
        <v>0</v>
      </c>
      <c r="J60" s="33">
        <v>95.192134941094238</v>
      </c>
      <c r="K60" s="33">
        <v>187.94063761708418</v>
      </c>
      <c r="L60" s="33">
        <v>287.06036713307259</v>
      </c>
      <c r="M60" s="34">
        <v>1438.8374402308925</v>
      </c>
    </row>
    <row r="61" spans="2:13" s="4" customFormat="1" x14ac:dyDescent="0.25">
      <c r="B61" s="31">
        <v>2035.4113999999995</v>
      </c>
      <c r="C61" s="32">
        <v>1</v>
      </c>
      <c r="D61" s="32">
        <v>1.375</v>
      </c>
      <c r="E61" s="33">
        <v>0</v>
      </c>
      <c r="F61" s="33">
        <v>85.651021666855257</v>
      </c>
      <c r="G61" s="33">
        <v>179.41554971647463</v>
      </c>
      <c r="H61" s="33">
        <v>279.71005857072208</v>
      </c>
      <c r="I61" s="33">
        <v>0</v>
      </c>
      <c r="J61" s="33">
        <v>85.651021666855257</v>
      </c>
      <c r="K61" s="33">
        <v>179.41554971647463</v>
      </c>
      <c r="L61" s="33">
        <v>279.71005857072208</v>
      </c>
      <c r="M61" s="34">
        <v>1465.4825780129461</v>
      </c>
    </row>
    <row r="62" spans="2:13" s="4" customFormat="1" x14ac:dyDescent="0.25">
      <c r="B62" s="31">
        <v>2072.4188799999997</v>
      </c>
      <c r="C62" s="32">
        <v>1</v>
      </c>
      <c r="D62" s="32">
        <v>1.4</v>
      </c>
      <c r="E62" s="33">
        <v>0</v>
      </c>
      <c r="F62" s="33">
        <v>76.109908392616234</v>
      </c>
      <c r="G62" s="33">
        <v>170.89046181586505</v>
      </c>
      <c r="H62" s="33">
        <v>272.35975000837158</v>
      </c>
      <c r="I62" s="33">
        <v>0</v>
      </c>
      <c r="J62" s="33">
        <v>76.109908392616234</v>
      </c>
      <c r="K62" s="33">
        <v>170.89046181586505</v>
      </c>
      <c r="L62" s="33">
        <v>272.35975000837158</v>
      </c>
      <c r="M62" s="34">
        <v>1492.1277157949999</v>
      </c>
    </row>
    <row r="63" spans="2:13" s="4" customFormat="1" x14ac:dyDescent="0.25">
      <c r="B63" s="31">
        <v>2109.4263599999999</v>
      </c>
      <c r="C63" s="32">
        <v>1</v>
      </c>
      <c r="D63" s="32">
        <v>1.4249999999999998</v>
      </c>
      <c r="E63" s="33">
        <v>0</v>
      </c>
      <c r="F63" s="33">
        <v>66.568795118377082</v>
      </c>
      <c r="G63" s="33">
        <v>162.36537391525536</v>
      </c>
      <c r="H63" s="33">
        <v>265.0094414460209</v>
      </c>
      <c r="I63" s="33">
        <v>0</v>
      </c>
      <c r="J63" s="33">
        <v>66.568795118377082</v>
      </c>
      <c r="K63" s="33">
        <v>162.36537391525536</v>
      </c>
      <c r="L63" s="33">
        <v>265.0094414460209</v>
      </c>
      <c r="M63" s="34">
        <v>1518.7728535770536</v>
      </c>
    </row>
    <row r="64" spans="2:13" s="4" customFormat="1" x14ac:dyDescent="0.25">
      <c r="B64" s="31">
        <v>2146.4338400000001</v>
      </c>
      <c r="C64" s="32">
        <v>1</v>
      </c>
      <c r="D64" s="32">
        <v>1.45</v>
      </c>
      <c r="E64" s="33">
        <v>0</v>
      </c>
      <c r="F64" s="33">
        <v>57.027681844138115</v>
      </c>
      <c r="G64" s="33">
        <v>153.84028601464587</v>
      </c>
      <c r="H64" s="33">
        <v>257.65913288367045</v>
      </c>
      <c r="I64" s="33">
        <v>0</v>
      </c>
      <c r="J64" s="33">
        <v>57.027681844138115</v>
      </c>
      <c r="K64" s="33">
        <v>153.84028601464587</v>
      </c>
      <c r="L64" s="33">
        <v>257.65913288367045</v>
      </c>
      <c r="M64" s="34">
        <v>1545.4179913591072</v>
      </c>
    </row>
    <row r="65" spans="2:13" s="4" customFormat="1" x14ac:dyDescent="0.25">
      <c r="B65" s="31">
        <v>2183.4413200000004</v>
      </c>
      <c r="C65" s="32">
        <v>1</v>
      </c>
      <c r="D65" s="32">
        <v>1.4749999999999999</v>
      </c>
      <c r="E65" s="33">
        <v>0</v>
      </c>
      <c r="F65" s="33">
        <v>47.486568569899084</v>
      </c>
      <c r="G65" s="33">
        <v>145.31519811403624</v>
      </c>
      <c r="H65" s="33">
        <v>250.30882432131992</v>
      </c>
      <c r="I65" s="33">
        <v>0</v>
      </c>
      <c r="J65" s="33">
        <v>47.486568569899084</v>
      </c>
      <c r="K65" s="33">
        <v>145.31519811403624</v>
      </c>
      <c r="L65" s="33">
        <v>250.30882432131992</v>
      </c>
      <c r="M65" s="34">
        <v>1572.063129141161</v>
      </c>
    </row>
    <row r="66" spans="2:13" s="4" customFormat="1" x14ac:dyDescent="0.25">
      <c r="B66" s="31">
        <v>2220.4488000000006</v>
      </c>
      <c r="C66" s="32">
        <v>1</v>
      </c>
      <c r="D66" s="32">
        <v>1.5</v>
      </c>
      <c r="E66" s="33">
        <v>0</v>
      </c>
      <c r="F66" s="33">
        <v>37.94545529565994</v>
      </c>
      <c r="G66" s="33">
        <v>136.7901102134266</v>
      </c>
      <c r="H66" s="33">
        <v>242.95851575896933</v>
      </c>
      <c r="I66" s="33">
        <v>0</v>
      </c>
      <c r="J66" s="33">
        <v>37.94545529565994</v>
      </c>
      <c r="K66" s="33">
        <v>136.7901102134266</v>
      </c>
      <c r="L66" s="33">
        <v>242.95851575896933</v>
      </c>
      <c r="M66" s="34">
        <v>1598.7082669232148</v>
      </c>
    </row>
    <row r="67" spans="2:13" s="4" customFormat="1" x14ac:dyDescent="0.25">
      <c r="B67" s="31">
        <v>2257.4562800000008</v>
      </c>
      <c r="C67" s="32">
        <v>1</v>
      </c>
      <c r="D67" s="32">
        <v>1.5249999999999999</v>
      </c>
      <c r="E67" s="33">
        <v>0</v>
      </c>
      <c r="F67" s="33">
        <v>28.404342021420909</v>
      </c>
      <c r="G67" s="33">
        <v>128.265022312817</v>
      </c>
      <c r="H67" s="33">
        <v>235.60820719661879</v>
      </c>
      <c r="I67" s="33">
        <v>0</v>
      </c>
      <c r="J67" s="33">
        <v>28.404342021420909</v>
      </c>
      <c r="K67" s="33">
        <v>128.265022312817</v>
      </c>
      <c r="L67" s="33">
        <v>235.60820719661879</v>
      </c>
      <c r="M67" s="34">
        <v>1625.3534047052683</v>
      </c>
    </row>
    <row r="68" spans="2:13" s="4" customFormat="1" x14ac:dyDescent="0.25">
      <c r="B68" s="31">
        <v>2294.463760000001</v>
      </c>
      <c r="C68" s="32">
        <v>1</v>
      </c>
      <c r="D68" s="32">
        <v>1.5499999999999998</v>
      </c>
      <c r="E68" s="33">
        <v>0</v>
      </c>
      <c r="F68" s="33">
        <v>18.863228747181932</v>
      </c>
      <c r="G68" s="33">
        <v>119.73993441220748</v>
      </c>
      <c r="H68" s="33">
        <v>228.25789863426834</v>
      </c>
      <c r="I68" s="33">
        <v>0</v>
      </c>
      <c r="J68" s="33">
        <v>18.863228747181932</v>
      </c>
      <c r="K68" s="33">
        <v>119.73993441220748</v>
      </c>
      <c r="L68" s="33">
        <v>228.25789863426834</v>
      </c>
      <c r="M68" s="34">
        <v>1651.9985424873221</v>
      </c>
    </row>
    <row r="69" spans="2:13" s="4" customFormat="1" x14ac:dyDescent="0.25">
      <c r="B69" s="31">
        <v>2331.4712400000012</v>
      </c>
      <c r="C69" s="32">
        <v>1</v>
      </c>
      <c r="D69" s="32">
        <v>1.575</v>
      </c>
      <c r="E69" s="33">
        <v>0</v>
      </c>
      <c r="F69" s="33">
        <v>0</v>
      </c>
      <c r="G69" s="33">
        <v>111.21484651159777</v>
      </c>
      <c r="H69" s="33">
        <v>220.9075900719177</v>
      </c>
      <c r="I69" s="33">
        <v>0</v>
      </c>
      <c r="J69" s="33">
        <v>0</v>
      </c>
      <c r="K69" s="33">
        <v>111.21484651159777</v>
      </c>
      <c r="L69" s="33">
        <v>220.9075900719177</v>
      </c>
      <c r="M69" s="34">
        <v>1678.6436802693759</v>
      </c>
    </row>
    <row r="70" spans="2:13" s="4" customFormat="1" x14ac:dyDescent="0.25">
      <c r="B70" s="31">
        <v>2368.4787200000014</v>
      </c>
      <c r="C70" s="32">
        <v>1</v>
      </c>
      <c r="D70" s="32">
        <v>1.5999999999999999</v>
      </c>
      <c r="E70" s="33">
        <v>0</v>
      </c>
      <c r="F70" s="33">
        <v>0</v>
      </c>
      <c r="G70" s="33">
        <v>102.68975861098825</v>
      </c>
      <c r="H70" s="33">
        <v>213.55728150956716</v>
      </c>
      <c r="I70" s="33">
        <v>0</v>
      </c>
      <c r="J70" s="33">
        <v>0</v>
      </c>
      <c r="K70" s="33">
        <v>102.68975861098825</v>
      </c>
      <c r="L70" s="33">
        <v>213.55728150956716</v>
      </c>
      <c r="M70" s="34">
        <v>1705.2888180514296</v>
      </c>
    </row>
    <row r="71" spans="2:13" s="4" customFormat="1" x14ac:dyDescent="0.25">
      <c r="B71" s="31">
        <v>2405.4862000000016</v>
      </c>
      <c r="C71" s="32">
        <v>1</v>
      </c>
      <c r="D71" s="32">
        <v>1.625</v>
      </c>
      <c r="E71" s="33">
        <v>0</v>
      </c>
      <c r="F71" s="33">
        <v>0</v>
      </c>
      <c r="G71" s="33">
        <v>94.164670710378658</v>
      </c>
      <c r="H71" s="33">
        <v>206.20697294721668</v>
      </c>
      <c r="I71" s="33">
        <v>0</v>
      </c>
      <c r="J71" s="33">
        <v>0</v>
      </c>
      <c r="K71" s="33">
        <v>94.164670710378658</v>
      </c>
      <c r="L71" s="33">
        <v>206.20697294721668</v>
      </c>
      <c r="M71" s="34">
        <v>1731.9339558334832</v>
      </c>
    </row>
    <row r="72" spans="2:13" s="4" customFormat="1" x14ac:dyDescent="0.25">
      <c r="B72" s="31">
        <v>2442.4936800000019</v>
      </c>
      <c r="C72" s="32">
        <v>1</v>
      </c>
      <c r="D72" s="32">
        <v>1.65</v>
      </c>
      <c r="E72" s="33">
        <v>0</v>
      </c>
      <c r="F72" s="33">
        <v>0</v>
      </c>
      <c r="G72" s="33">
        <v>85.639582809768896</v>
      </c>
      <c r="H72" s="33">
        <v>198.85666438486598</v>
      </c>
      <c r="I72" s="33">
        <v>0</v>
      </c>
      <c r="J72" s="33">
        <v>0</v>
      </c>
      <c r="K72" s="33">
        <v>85.639582809768896</v>
      </c>
      <c r="L72" s="33">
        <v>198.85666438486598</v>
      </c>
      <c r="M72" s="34">
        <v>1758.579093615537</v>
      </c>
    </row>
    <row r="73" spans="2:13" s="4" customFormat="1" x14ac:dyDescent="0.25">
      <c r="B73" s="31">
        <v>2479.5011600000021</v>
      </c>
      <c r="C73" s="32">
        <v>1</v>
      </c>
      <c r="D73" s="32">
        <v>1.675</v>
      </c>
      <c r="E73" s="33">
        <v>0</v>
      </c>
      <c r="F73" s="33">
        <v>0</v>
      </c>
      <c r="G73" s="33">
        <v>77.114494909159433</v>
      </c>
      <c r="H73" s="33">
        <v>191.5063558225155</v>
      </c>
      <c r="I73" s="33">
        <v>0</v>
      </c>
      <c r="J73" s="33">
        <v>0</v>
      </c>
      <c r="K73" s="33">
        <v>77.114494909159433</v>
      </c>
      <c r="L73" s="33">
        <v>191.5063558225155</v>
      </c>
      <c r="M73" s="34">
        <v>1785.2242313975908</v>
      </c>
    </row>
    <row r="74" spans="2:13" s="4" customFormat="1" x14ac:dyDescent="0.25">
      <c r="B74" s="31">
        <v>2516.5086400000023</v>
      </c>
      <c r="C74" s="32">
        <v>1</v>
      </c>
      <c r="D74" s="32">
        <v>1.7</v>
      </c>
      <c r="E74" s="33">
        <v>0</v>
      </c>
      <c r="F74" s="33">
        <v>0</v>
      </c>
      <c r="G74" s="33">
        <v>68.589407008549841</v>
      </c>
      <c r="H74" s="33">
        <v>184.15604726016497</v>
      </c>
      <c r="I74" s="33">
        <v>0</v>
      </c>
      <c r="J74" s="33">
        <v>0</v>
      </c>
      <c r="K74" s="33">
        <v>68.589407008549841</v>
      </c>
      <c r="L74" s="33">
        <v>184.15604726016497</v>
      </c>
      <c r="M74" s="34">
        <v>1811.8693691796445</v>
      </c>
    </row>
    <row r="75" spans="2:13" s="4" customFormat="1" x14ac:dyDescent="0.25">
      <c r="B75" s="31">
        <v>2553.5161200000025</v>
      </c>
      <c r="C75" s="32">
        <v>1</v>
      </c>
      <c r="D75" s="32">
        <v>1.7249999999999999</v>
      </c>
      <c r="E75" s="33">
        <v>0</v>
      </c>
      <c r="F75" s="33">
        <v>0</v>
      </c>
      <c r="G75" s="33">
        <v>60.064319107940143</v>
      </c>
      <c r="H75" s="33">
        <v>176.80573869781441</v>
      </c>
      <c r="I75" s="33">
        <v>0</v>
      </c>
      <c r="J75" s="33">
        <v>0</v>
      </c>
      <c r="K75" s="33">
        <v>60.064319107940143</v>
      </c>
      <c r="L75" s="33">
        <v>176.80573869781441</v>
      </c>
      <c r="M75" s="34">
        <v>1838.5145069616981</v>
      </c>
    </row>
    <row r="76" spans="2:13" s="4" customFormat="1" x14ac:dyDescent="0.25">
      <c r="B76" s="31">
        <v>2590.5236000000027</v>
      </c>
      <c r="C76" s="32">
        <v>1</v>
      </c>
      <c r="D76" s="32">
        <v>1.75</v>
      </c>
      <c r="E76" s="33">
        <v>0</v>
      </c>
      <c r="F76" s="33">
        <v>0</v>
      </c>
      <c r="G76" s="33">
        <v>51.539231207330502</v>
      </c>
      <c r="H76" s="33">
        <v>169.45543013546381</v>
      </c>
      <c r="I76" s="33">
        <v>0</v>
      </c>
      <c r="J76" s="33">
        <v>0</v>
      </c>
      <c r="K76" s="33">
        <v>51.539231207330502</v>
      </c>
      <c r="L76" s="33">
        <v>169.45543013546381</v>
      </c>
      <c r="M76" s="34">
        <v>1865.1596447437519</v>
      </c>
    </row>
    <row r="77" spans="2:13" s="4" customFormat="1" x14ac:dyDescent="0.25">
      <c r="B77" s="31">
        <v>2627.5310800000029</v>
      </c>
      <c r="C77" s="32">
        <v>1</v>
      </c>
      <c r="D77" s="32">
        <v>1.7749999999999999</v>
      </c>
      <c r="E77" s="33">
        <v>0</v>
      </c>
      <c r="F77" s="33">
        <v>0</v>
      </c>
      <c r="G77" s="33">
        <v>43.014143306721081</v>
      </c>
      <c r="H77" s="33">
        <v>162.10512157311334</v>
      </c>
      <c r="I77" s="33">
        <v>0</v>
      </c>
      <c r="J77" s="33">
        <v>0</v>
      </c>
      <c r="K77" s="33">
        <v>43.014143306721081</v>
      </c>
      <c r="L77" s="33">
        <v>162.10512157311334</v>
      </c>
      <c r="M77" s="34">
        <v>1891.8047825258054</v>
      </c>
    </row>
    <row r="78" spans="2:13" s="4" customFormat="1" x14ac:dyDescent="0.25">
      <c r="B78" s="31">
        <v>2664.5385600000031</v>
      </c>
      <c r="C78" s="32">
        <v>1</v>
      </c>
      <c r="D78" s="32">
        <v>1.8</v>
      </c>
      <c r="E78" s="33">
        <v>0</v>
      </c>
      <c r="F78" s="33">
        <v>0</v>
      </c>
      <c r="G78" s="33">
        <v>34.489055406111326</v>
      </c>
      <c r="H78" s="33">
        <v>154.75481301076269</v>
      </c>
      <c r="I78" s="33">
        <v>0</v>
      </c>
      <c r="J78" s="33">
        <v>0</v>
      </c>
      <c r="K78" s="33">
        <v>34.489055406111326</v>
      </c>
      <c r="L78" s="33">
        <v>154.75481301076269</v>
      </c>
      <c r="M78" s="34">
        <v>1918.4499203078594</v>
      </c>
    </row>
    <row r="79" spans="2:13" s="4" customFormat="1" x14ac:dyDescent="0.25">
      <c r="B79" s="31">
        <v>2701.5460400000034</v>
      </c>
      <c r="C79" s="32">
        <v>1</v>
      </c>
      <c r="D79" s="32">
        <v>1.825</v>
      </c>
      <c r="E79" s="33">
        <v>0</v>
      </c>
      <c r="F79" s="33">
        <v>0</v>
      </c>
      <c r="G79" s="33">
        <v>25.963967505501856</v>
      </c>
      <c r="H79" s="33">
        <v>147.40450444841233</v>
      </c>
      <c r="I79" s="33">
        <v>0</v>
      </c>
      <c r="J79" s="33">
        <v>0</v>
      </c>
      <c r="K79" s="33">
        <v>25.963967505501856</v>
      </c>
      <c r="L79" s="33">
        <v>147.40450444841233</v>
      </c>
      <c r="M79" s="34">
        <v>1945.0950580899128</v>
      </c>
    </row>
    <row r="80" spans="2:13" s="4" customFormat="1" x14ac:dyDescent="0.25">
      <c r="B80" s="31">
        <v>2738.5535200000036</v>
      </c>
      <c r="C80" s="32">
        <v>1</v>
      </c>
      <c r="D80" s="32">
        <v>1.8499999999999999</v>
      </c>
      <c r="E80" s="33">
        <v>0</v>
      </c>
      <c r="F80" s="33">
        <v>0</v>
      </c>
      <c r="G80" s="33">
        <v>17.438879604892268</v>
      </c>
      <c r="H80" s="33">
        <v>140.05419588606168</v>
      </c>
      <c r="I80" s="33">
        <v>0</v>
      </c>
      <c r="J80" s="33">
        <v>0</v>
      </c>
      <c r="K80" s="33">
        <v>17.438879604892268</v>
      </c>
      <c r="L80" s="33">
        <v>140.05419588606168</v>
      </c>
      <c r="M80" s="34">
        <v>1971.7401958719668</v>
      </c>
    </row>
    <row r="81" spans="2:13" s="4" customFormat="1" x14ac:dyDescent="0.25">
      <c r="B81" s="31">
        <v>2775.5610000000038</v>
      </c>
      <c r="C81" s="32">
        <v>1</v>
      </c>
      <c r="D81" s="32">
        <v>1.875</v>
      </c>
      <c r="E81" s="33">
        <v>0</v>
      </c>
      <c r="F81" s="33">
        <v>0</v>
      </c>
      <c r="G81" s="33">
        <v>0</v>
      </c>
      <c r="H81" s="33">
        <v>132.70388732371103</v>
      </c>
      <c r="I81" s="33">
        <v>0</v>
      </c>
      <c r="J81" s="33">
        <v>0</v>
      </c>
      <c r="K81" s="33">
        <v>0</v>
      </c>
      <c r="L81" s="33">
        <v>132.70388732371103</v>
      </c>
      <c r="M81" s="34">
        <v>1998.3853336540205</v>
      </c>
    </row>
    <row r="82" spans="2:13" s="4" customFormat="1" x14ac:dyDescent="0.25">
      <c r="B82" s="31">
        <v>2812.568480000004</v>
      </c>
      <c r="C82" s="32">
        <v>1</v>
      </c>
      <c r="D82" s="32">
        <v>1.9</v>
      </c>
      <c r="E82" s="33">
        <v>0</v>
      </c>
      <c r="F82" s="33">
        <v>0</v>
      </c>
      <c r="G82" s="33">
        <v>0</v>
      </c>
      <c r="H82" s="33">
        <v>125.35357876136057</v>
      </c>
      <c r="I82" s="33">
        <v>0</v>
      </c>
      <c r="J82" s="33">
        <v>0</v>
      </c>
      <c r="K82" s="33">
        <v>0</v>
      </c>
      <c r="L82" s="33">
        <v>125.35357876136057</v>
      </c>
      <c r="M82" s="34">
        <v>2025.0304714360741</v>
      </c>
    </row>
    <row r="83" spans="2:13" s="4" customFormat="1" x14ac:dyDescent="0.25">
      <c r="B83" s="31">
        <v>2849.5759600000042</v>
      </c>
      <c r="C83" s="32">
        <v>1</v>
      </c>
      <c r="D83" s="32">
        <v>1.925</v>
      </c>
      <c r="E83" s="33">
        <v>0</v>
      </c>
      <c r="F83" s="33">
        <v>0</v>
      </c>
      <c r="G83" s="33">
        <v>0</v>
      </c>
      <c r="H83" s="33">
        <v>118.00327019900999</v>
      </c>
      <c r="I83" s="33">
        <v>0</v>
      </c>
      <c r="J83" s="33">
        <v>0</v>
      </c>
      <c r="K83" s="33">
        <v>0</v>
      </c>
      <c r="L83" s="33">
        <v>118.00327019900999</v>
      </c>
      <c r="M83" s="34">
        <v>2051.6756092181281</v>
      </c>
    </row>
    <row r="84" spans="2:13" s="4" customFormat="1" x14ac:dyDescent="0.25">
      <c r="B84" s="31">
        <v>2886.5834400000044</v>
      </c>
      <c r="C84" s="32">
        <v>1</v>
      </c>
      <c r="D84" s="32">
        <v>1.95</v>
      </c>
      <c r="E84" s="33">
        <v>0</v>
      </c>
      <c r="F84" s="33">
        <v>0</v>
      </c>
      <c r="G84" s="33">
        <v>0</v>
      </c>
      <c r="H84" s="33">
        <v>110.65296163665957</v>
      </c>
      <c r="I84" s="33">
        <v>0</v>
      </c>
      <c r="J84" s="33">
        <v>0</v>
      </c>
      <c r="K84" s="33">
        <v>0</v>
      </c>
      <c r="L84" s="33">
        <v>110.65296163665957</v>
      </c>
      <c r="M84" s="34">
        <v>2078.3207470001812</v>
      </c>
    </row>
    <row r="85" spans="2:13" s="4" customFormat="1" x14ac:dyDescent="0.25">
      <c r="B85" s="31">
        <v>2923.5909200000046</v>
      </c>
      <c r="C85" s="32">
        <v>1</v>
      </c>
      <c r="D85" s="32">
        <v>1.9750000000000001</v>
      </c>
      <c r="E85" s="33">
        <v>0</v>
      </c>
      <c r="F85" s="33">
        <v>0</v>
      </c>
      <c r="G85" s="33">
        <v>0</v>
      </c>
      <c r="H85" s="33">
        <v>103.30265307430886</v>
      </c>
      <c r="I85" s="33">
        <v>0</v>
      </c>
      <c r="J85" s="33">
        <v>0</v>
      </c>
      <c r="K85" s="33">
        <v>0</v>
      </c>
      <c r="L85" s="33">
        <v>103.30265307430886</v>
      </c>
      <c r="M85" s="34">
        <v>2104.9658847822357</v>
      </c>
    </row>
    <row r="86" spans="2:13" s="4" customFormat="1" x14ac:dyDescent="0.25">
      <c r="B86" s="31">
        <v>2960.5984000000049</v>
      </c>
      <c r="C86" s="32">
        <v>1</v>
      </c>
      <c r="D86" s="32">
        <v>2</v>
      </c>
      <c r="E86" s="33">
        <v>0</v>
      </c>
      <c r="F86" s="33">
        <v>0</v>
      </c>
      <c r="G86" s="33">
        <v>0</v>
      </c>
      <c r="H86" s="33">
        <v>95.95234451195833</v>
      </c>
      <c r="I86" s="33">
        <v>0</v>
      </c>
      <c r="J86" s="33">
        <v>0</v>
      </c>
      <c r="K86" s="33">
        <v>0</v>
      </c>
      <c r="L86" s="33">
        <v>95.95234451195833</v>
      </c>
      <c r="M86" s="34">
        <v>2131.6110225642892</v>
      </c>
    </row>
    <row r="87" spans="2:13" s="4" customFormat="1" x14ac:dyDescent="0.25">
      <c r="B87" s="31">
        <v>2997.6058800000051</v>
      </c>
      <c r="C87" s="32">
        <v>1</v>
      </c>
      <c r="D87" s="32">
        <v>2.0249999999999999</v>
      </c>
      <c r="E87" s="33">
        <v>0</v>
      </c>
      <c r="F87" s="33">
        <v>0</v>
      </c>
      <c r="G87" s="33">
        <v>0</v>
      </c>
      <c r="H87" s="33">
        <v>88.60203594960781</v>
      </c>
      <c r="I87" s="33">
        <v>0</v>
      </c>
      <c r="J87" s="33">
        <v>0</v>
      </c>
      <c r="K87" s="33">
        <v>0</v>
      </c>
      <c r="L87" s="33">
        <v>88.60203594960781</v>
      </c>
      <c r="M87" s="34">
        <v>2158.2561603463428</v>
      </c>
    </row>
    <row r="88" spans="2:13" s="4" customFormat="1" x14ac:dyDescent="0.25">
      <c r="B88" s="31">
        <v>3034.6133600000053</v>
      </c>
      <c r="C88" s="32">
        <v>1</v>
      </c>
      <c r="D88" s="32">
        <v>2.0499999999999998</v>
      </c>
      <c r="E88" s="33">
        <v>0</v>
      </c>
      <c r="F88" s="33">
        <v>0</v>
      </c>
      <c r="G88" s="33">
        <v>0</v>
      </c>
      <c r="H88" s="33">
        <v>81.251727387257219</v>
      </c>
      <c r="I88" s="33">
        <v>0</v>
      </c>
      <c r="J88" s="33">
        <v>0</v>
      </c>
      <c r="K88" s="33">
        <v>0</v>
      </c>
      <c r="L88" s="33">
        <v>81.251727387257219</v>
      </c>
      <c r="M88" s="34">
        <v>2184.9012981283963</v>
      </c>
    </row>
    <row r="89" spans="2:13" s="4" customFormat="1" x14ac:dyDescent="0.25">
      <c r="B89" s="31">
        <v>3071.6208400000055</v>
      </c>
      <c r="C89" s="32">
        <v>1</v>
      </c>
      <c r="D89" s="32">
        <v>2.0750000000000002</v>
      </c>
      <c r="E89" s="33">
        <v>0</v>
      </c>
      <c r="F89" s="33">
        <v>0</v>
      </c>
      <c r="G89" s="33">
        <v>0</v>
      </c>
      <c r="H89" s="33">
        <v>73.901418824906685</v>
      </c>
      <c r="I89" s="33">
        <v>0</v>
      </c>
      <c r="J89" s="33">
        <v>0</v>
      </c>
      <c r="K89" s="33">
        <v>0</v>
      </c>
      <c r="L89" s="33">
        <v>73.901418824906685</v>
      </c>
      <c r="M89" s="34">
        <v>2211.5464359104503</v>
      </c>
    </row>
    <row r="90" spans="2:13" s="4" customFormat="1" x14ac:dyDescent="0.25">
      <c r="B90" s="31">
        <v>3108.6283200000057</v>
      </c>
      <c r="C90" s="32">
        <v>1</v>
      </c>
      <c r="D90" s="32">
        <v>2.1</v>
      </c>
      <c r="E90" s="33">
        <v>0</v>
      </c>
      <c r="F90" s="33">
        <v>0</v>
      </c>
      <c r="G90" s="33">
        <v>0</v>
      </c>
      <c r="H90" s="33">
        <v>66.551110262556165</v>
      </c>
      <c r="I90" s="33">
        <v>0</v>
      </c>
      <c r="J90" s="33">
        <v>0</v>
      </c>
      <c r="K90" s="33">
        <v>0</v>
      </c>
      <c r="L90" s="33">
        <v>66.551110262556165</v>
      </c>
      <c r="M90" s="34">
        <v>2238.1915736925039</v>
      </c>
    </row>
    <row r="91" spans="2:13" s="4" customFormat="1" x14ac:dyDescent="0.25">
      <c r="B91" s="31">
        <v>3145.6358000000059</v>
      </c>
      <c r="C91" s="32">
        <v>1</v>
      </c>
      <c r="D91" s="32">
        <v>2.125</v>
      </c>
      <c r="E91" s="33">
        <v>0</v>
      </c>
      <c r="F91" s="33">
        <v>0</v>
      </c>
      <c r="G91" s="33">
        <v>0</v>
      </c>
      <c r="H91" s="33">
        <v>59.200801700205631</v>
      </c>
      <c r="I91" s="33">
        <v>0</v>
      </c>
      <c r="J91" s="33">
        <v>0</v>
      </c>
      <c r="K91" s="33">
        <v>0</v>
      </c>
      <c r="L91" s="33">
        <v>59.200801700205631</v>
      </c>
      <c r="M91" s="34">
        <v>2264.8367114745579</v>
      </c>
    </row>
    <row r="92" spans="2:13" s="4" customFormat="1" x14ac:dyDescent="0.25">
      <c r="B92" s="31">
        <v>3182.6432800000061</v>
      </c>
      <c r="C92" s="32">
        <v>1</v>
      </c>
      <c r="D92" s="32">
        <v>2.15</v>
      </c>
      <c r="E92" s="33">
        <v>0</v>
      </c>
      <c r="F92" s="33">
        <v>0</v>
      </c>
      <c r="G92" s="33">
        <v>0</v>
      </c>
      <c r="H92" s="33">
        <v>51.850493137854926</v>
      </c>
      <c r="I92" s="33">
        <v>0</v>
      </c>
      <c r="J92" s="33">
        <v>0</v>
      </c>
      <c r="K92" s="33">
        <v>0</v>
      </c>
      <c r="L92" s="33">
        <v>51.850493137854926</v>
      </c>
      <c r="M92" s="34">
        <v>2291.4818492566119</v>
      </c>
    </row>
    <row r="93" spans="2:13" s="4" customFormat="1" x14ac:dyDescent="0.25">
      <c r="B93" s="31">
        <v>3219.6507600000064</v>
      </c>
      <c r="C93" s="32">
        <v>1</v>
      </c>
      <c r="D93" s="32">
        <v>2.1749999999999998</v>
      </c>
      <c r="E93" s="33">
        <v>0</v>
      </c>
      <c r="F93" s="33">
        <v>0</v>
      </c>
      <c r="G93" s="33">
        <v>0</v>
      </c>
      <c r="H93" s="33">
        <v>44.500184575504512</v>
      </c>
      <c r="I93" s="33">
        <v>0</v>
      </c>
      <c r="J93" s="33">
        <v>0</v>
      </c>
      <c r="K93" s="33">
        <v>0</v>
      </c>
      <c r="L93" s="33">
        <v>44.500184575504512</v>
      </c>
      <c r="M93" s="34">
        <v>2318.126987038665</v>
      </c>
    </row>
    <row r="94" spans="2:13" s="4" customFormat="1" x14ac:dyDescent="0.25">
      <c r="B94" s="31">
        <v>3256.6582400000066</v>
      </c>
      <c r="C94" s="32">
        <v>1</v>
      </c>
      <c r="D94" s="32">
        <v>2.2000000000000002</v>
      </c>
      <c r="E94" s="33">
        <v>0</v>
      </c>
      <c r="F94" s="33">
        <v>0</v>
      </c>
      <c r="G94" s="33">
        <v>0</v>
      </c>
      <c r="H94" s="33">
        <v>37.149876013153978</v>
      </c>
      <c r="I94" s="33">
        <v>0</v>
      </c>
      <c r="J94" s="33">
        <v>0</v>
      </c>
      <c r="K94" s="33">
        <v>0</v>
      </c>
      <c r="L94" s="33">
        <v>37.149876013153978</v>
      </c>
      <c r="M94" s="34">
        <v>2344.772124820719</v>
      </c>
    </row>
    <row r="95" spans="2:13" s="4" customFormat="1" x14ac:dyDescent="0.25">
      <c r="B95" s="31">
        <v>3293.6657200000068</v>
      </c>
      <c r="C95" s="32">
        <v>1</v>
      </c>
      <c r="D95" s="32">
        <v>2.2250000000000001</v>
      </c>
      <c r="E95" s="33">
        <v>0</v>
      </c>
      <c r="F95" s="33">
        <v>0</v>
      </c>
      <c r="G95" s="33">
        <v>0</v>
      </c>
      <c r="H95" s="33">
        <v>29.690213146949816</v>
      </c>
      <c r="I95" s="33">
        <v>0</v>
      </c>
      <c r="J95" s="33">
        <v>0</v>
      </c>
      <c r="K95" s="33">
        <v>0</v>
      </c>
      <c r="L95" s="33">
        <v>29.690213146949816</v>
      </c>
      <c r="M95" s="34">
        <v>2371.8136759599156</v>
      </c>
    </row>
    <row r="96" spans="2:13" s="4" customFormat="1" x14ac:dyDescent="0.25">
      <c r="B96" s="31">
        <v>3330.673200000007</v>
      </c>
      <c r="C96" s="32">
        <v>1</v>
      </c>
      <c r="D96" s="32">
        <v>2.25</v>
      </c>
      <c r="E96" s="33">
        <v>0</v>
      </c>
      <c r="F96" s="33">
        <v>0</v>
      </c>
      <c r="G96" s="33">
        <v>0</v>
      </c>
      <c r="H96" s="33">
        <v>22.175833671089602</v>
      </c>
      <c r="I96" s="33">
        <v>0</v>
      </c>
      <c r="J96" s="33">
        <v>0</v>
      </c>
      <c r="K96" s="33">
        <v>0</v>
      </c>
      <c r="L96" s="33">
        <v>22.175833671089602</v>
      </c>
      <c r="M96" s="34">
        <v>2399.0535768133982</v>
      </c>
    </row>
    <row r="97" spans="2:13" s="4" customFormat="1" x14ac:dyDescent="0.25">
      <c r="B97" s="31">
        <v>3367.6806800000072</v>
      </c>
      <c r="C97" s="32">
        <v>1</v>
      </c>
      <c r="D97" s="32">
        <v>2.2749999999999999</v>
      </c>
      <c r="E97" s="33">
        <v>0</v>
      </c>
      <c r="F97" s="33">
        <v>0</v>
      </c>
      <c r="G97" s="33">
        <v>0</v>
      </c>
      <c r="H97" s="33">
        <v>14.661454195229391</v>
      </c>
      <c r="I97" s="33">
        <v>0</v>
      </c>
      <c r="J97" s="33">
        <v>0</v>
      </c>
      <c r="K97" s="33">
        <v>0</v>
      </c>
      <c r="L97" s="33">
        <v>14.661454195229391</v>
      </c>
      <c r="M97" s="34">
        <v>2426.2934776668803</v>
      </c>
    </row>
    <row r="98" spans="2:13" s="4" customFormat="1" x14ac:dyDescent="0.25">
      <c r="B98" s="31">
        <v>3404.6881600000074</v>
      </c>
      <c r="C98" s="32">
        <v>1</v>
      </c>
      <c r="D98" s="32">
        <v>2.3000000000000003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4">
        <v>2453.533378520362</v>
      </c>
    </row>
    <row r="99" spans="2:13" s="4" customFormat="1" x14ac:dyDescent="0.25">
      <c r="B99" s="31">
        <v>3441.6956400000076</v>
      </c>
      <c r="C99" s="32">
        <v>1</v>
      </c>
      <c r="D99" s="32">
        <v>2.3250000000000002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4">
        <v>2480.7732793738451</v>
      </c>
    </row>
    <row r="100" spans="2:13" s="4" customFormat="1" x14ac:dyDescent="0.25">
      <c r="B100" s="31">
        <v>3478.7031200000079</v>
      </c>
      <c r="C100" s="32">
        <v>1</v>
      </c>
      <c r="D100" s="32">
        <v>2.35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4">
        <v>2508.0131802273277</v>
      </c>
    </row>
    <row r="101" spans="2:13" s="4" customFormat="1" x14ac:dyDescent="0.25">
      <c r="B101" s="31">
        <v>3515.7106000000081</v>
      </c>
      <c r="C101" s="32">
        <v>1</v>
      </c>
      <c r="D101" s="32">
        <v>2.375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4">
        <v>2535.2530810808094</v>
      </c>
    </row>
    <row r="102" spans="2:13" s="4" customFormat="1" x14ac:dyDescent="0.25">
      <c r="B102" s="31">
        <v>3552.7180800000083</v>
      </c>
      <c r="C102" s="32">
        <v>1</v>
      </c>
      <c r="D102" s="32">
        <v>2.4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4">
        <v>2562.4929819342919</v>
      </c>
    </row>
    <row r="103" spans="2:13" s="4" customFormat="1" x14ac:dyDescent="0.25">
      <c r="G103" s="10"/>
    </row>
    <row r="104" spans="2:13" s="4" customFormat="1" x14ac:dyDescent="0.25">
      <c r="B104" s="4" t="s">
        <v>273</v>
      </c>
      <c r="G104" s="10"/>
    </row>
    <row r="105" spans="2:13" s="4" customFormat="1" x14ac:dyDescent="0.25">
      <c r="B105" s="4" t="s">
        <v>257</v>
      </c>
      <c r="G105" s="10"/>
    </row>
    <row r="106" spans="2:13" s="4" customFormat="1" x14ac:dyDescent="0.25">
      <c r="B106" s="4" t="s">
        <v>258</v>
      </c>
      <c r="G106" s="10"/>
    </row>
    <row r="107" spans="2:13" s="4" customFormat="1" x14ac:dyDescent="0.25">
      <c r="G107" s="10"/>
    </row>
    <row r="108" spans="2:13" s="4" customFormat="1" x14ac:dyDescent="0.25">
      <c r="G108" s="10"/>
    </row>
    <row r="109" spans="2:13" s="4" customFormat="1" x14ac:dyDescent="0.25">
      <c r="G109" s="10"/>
    </row>
    <row r="110" spans="2:13" s="4" customFormat="1" x14ac:dyDescent="0.25">
      <c r="G110" s="10"/>
    </row>
    <row r="111" spans="2:13" s="4" customFormat="1" x14ac:dyDescent="0.25">
      <c r="G111" s="10"/>
    </row>
    <row r="112" spans="2:13" s="4" customFormat="1" x14ac:dyDescent="0.25">
      <c r="G112" s="10"/>
    </row>
    <row r="113" spans="7:7" s="4" customFormat="1" x14ac:dyDescent="0.25">
      <c r="G113" s="10"/>
    </row>
    <row r="114" spans="7:7" s="4" customFormat="1" x14ac:dyDescent="0.25">
      <c r="G114" s="10"/>
    </row>
    <row r="115" spans="7:7" s="4" customFormat="1" x14ac:dyDescent="0.25">
      <c r="G115" s="10"/>
    </row>
    <row r="116" spans="7:7" s="4" customFormat="1" x14ac:dyDescent="0.25">
      <c r="G116" s="10"/>
    </row>
    <row r="117" spans="7:7" s="4" customFormat="1" x14ac:dyDescent="0.25">
      <c r="G117" s="10"/>
    </row>
    <row r="118" spans="7:7" s="4" customFormat="1" x14ac:dyDescent="0.25">
      <c r="G118" s="10"/>
    </row>
    <row r="119" spans="7:7" s="4" customFormat="1" x14ac:dyDescent="0.25">
      <c r="G119" s="10"/>
    </row>
    <row r="120" spans="7:7" s="4" customFormat="1" x14ac:dyDescent="0.25">
      <c r="G120" s="10"/>
    </row>
    <row r="121" spans="7:7" s="4" customFormat="1" x14ac:dyDescent="0.25">
      <c r="G121" s="10"/>
    </row>
    <row r="122" spans="7:7" s="4" customFormat="1" x14ac:dyDescent="0.25">
      <c r="G122" s="10"/>
    </row>
    <row r="123" spans="7:7" s="4" customFormat="1" x14ac:dyDescent="0.25">
      <c r="G123" s="10"/>
    </row>
    <row r="124" spans="7:7" s="4" customFormat="1" x14ac:dyDescent="0.25">
      <c r="G124" s="10"/>
    </row>
    <row r="125" spans="7:7" s="4" customFormat="1" x14ac:dyDescent="0.25">
      <c r="G125" s="10"/>
    </row>
    <row r="126" spans="7:7" s="4" customFormat="1" x14ac:dyDescent="0.25">
      <c r="G126" s="10"/>
    </row>
    <row r="127" spans="7:7" s="4" customFormat="1" x14ac:dyDescent="0.25">
      <c r="G127" s="10"/>
    </row>
    <row r="128" spans="7:7" s="4" customFormat="1" x14ac:dyDescent="0.25">
      <c r="G128" s="10"/>
    </row>
    <row r="129" spans="4:19" s="4" customFormat="1" x14ac:dyDescent="0.25">
      <c r="G129" s="10"/>
    </row>
    <row r="130" spans="4:19" s="4" customFormat="1" x14ac:dyDescent="0.25">
      <c r="G130" s="10"/>
      <c r="Q130" s="25"/>
    </row>
    <row r="131" spans="4:19" s="4" customFormat="1" x14ac:dyDescent="0.25">
      <c r="G131" s="10"/>
    </row>
    <row r="132" spans="4:19" s="4" customFormat="1" x14ac:dyDescent="0.25">
      <c r="G132" s="10"/>
    </row>
    <row r="133" spans="4:19" s="4" customFormat="1" x14ac:dyDescent="0.25">
      <c r="G133" s="10"/>
    </row>
    <row r="134" spans="4:19" s="4" customFormat="1" x14ac:dyDescent="0.25"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6"/>
      <c r="O134" s="36"/>
    </row>
    <row r="135" spans="4:19" s="4" customFormat="1" x14ac:dyDescent="0.25">
      <c r="G135" s="10"/>
      <c r="N135" s="37"/>
      <c r="O135" s="38"/>
      <c r="P135" s="38"/>
      <c r="Q135" s="38"/>
      <c r="R135" s="38"/>
      <c r="S135" s="38"/>
    </row>
    <row r="136" spans="4:19" s="4" customFormat="1" x14ac:dyDescent="0.25">
      <c r="G136" s="10"/>
      <c r="N136" s="38"/>
      <c r="O136" s="38"/>
      <c r="P136" s="38"/>
      <c r="Q136" s="38"/>
      <c r="R136" s="38"/>
      <c r="S136" s="38"/>
    </row>
    <row r="137" spans="4:19" s="4" customFormat="1" x14ac:dyDescent="0.25">
      <c r="G137" s="10"/>
      <c r="N137" s="38"/>
      <c r="O137" s="38"/>
      <c r="P137" s="38"/>
      <c r="Q137" s="38"/>
      <c r="R137" s="38"/>
      <c r="S137" s="38"/>
    </row>
    <row r="138" spans="4:19" s="4" customFormat="1" x14ac:dyDescent="0.25">
      <c r="G138" s="10"/>
      <c r="N138" s="38"/>
      <c r="O138" s="38"/>
      <c r="P138" s="38"/>
      <c r="Q138" s="38"/>
      <c r="R138" s="38"/>
      <c r="S138" s="38"/>
    </row>
    <row r="139" spans="4:19" s="4" customFormat="1" x14ac:dyDescent="0.25">
      <c r="G139" s="10"/>
      <c r="N139" s="38"/>
      <c r="O139" s="38"/>
      <c r="P139" s="38"/>
      <c r="Q139" s="38"/>
      <c r="R139" s="38"/>
      <c r="S139" s="38"/>
    </row>
    <row r="140" spans="4:19" s="4" customFormat="1" x14ac:dyDescent="0.25">
      <c r="G140" s="10"/>
      <c r="N140" s="38"/>
      <c r="O140" s="38"/>
      <c r="P140" s="38"/>
      <c r="Q140" s="38"/>
      <c r="R140" s="38"/>
      <c r="S140" s="38"/>
    </row>
    <row r="141" spans="4:19" s="4" customFormat="1" x14ac:dyDescent="0.25">
      <c r="G141" s="10"/>
      <c r="N141" s="38"/>
      <c r="O141" s="38"/>
      <c r="P141" s="38"/>
      <c r="Q141" s="38"/>
      <c r="R141" s="38"/>
      <c r="S141" s="38"/>
    </row>
    <row r="142" spans="4:19" s="4" customFormat="1" x14ac:dyDescent="0.25">
      <c r="G142" s="10"/>
      <c r="N142" s="38"/>
      <c r="O142" s="38"/>
      <c r="P142" s="38"/>
      <c r="Q142" s="38"/>
      <c r="R142" s="38"/>
      <c r="S142" s="38"/>
    </row>
    <row r="143" spans="4:19" s="4" customFormat="1" x14ac:dyDescent="0.25">
      <c r="G143" s="10"/>
      <c r="N143" s="38"/>
      <c r="O143" s="38"/>
      <c r="P143" s="38"/>
      <c r="Q143" s="38"/>
      <c r="R143" s="38"/>
      <c r="S143" s="38"/>
    </row>
    <row r="144" spans="4:19" s="4" customFormat="1" x14ac:dyDescent="0.25">
      <c r="G144" s="10"/>
      <c r="N144" s="38"/>
      <c r="O144" s="38"/>
      <c r="P144" s="38"/>
      <c r="Q144" s="38"/>
      <c r="R144" s="38"/>
      <c r="S144" s="38"/>
    </row>
    <row r="145" spans="7:7" s="4" customFormat="1" x14ac:dyDescent="0.25">
      <c r="G145" s="10"/>
    </row>
    <row r="146" spans="7:7" s="4" customFormat="1" x14ac:dyDescent="0.25">
      <c r="G146" s="10"/>
    </row>
    <row r="147" spans="7:7" s="4" customFormat="1" x14ac:dyDescent="0.25">
      <c r="G147" s="10"/>
    </row>
  </sheetData>
  <mergeCells count="6">
    <mergeCell ref="N134:O134"/>
    <mergeCell ref="N135:S144"/>
    <mergeCell ref="O1:X1"/>
    <mergeCell ref="B3:M3"/>
    <mergeCell ref="E4:H4"/>
    <mergeCell ref="I4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zoomScaleNormal="100" workbookViewId="0"/>
  </sheetViews>
  <sheetFormatPr baseColWidth="10" defaultRowHeight="11.25" x14ac:dyDescent="0.25"/>
  <cols>
    <col min="1" max="1" width="3.7109375" style="4" customWidth="1"/>
    <col min="2" max="2" width="37.28515625" style="4" customWidth="1"/>
    <col min="3" max="16384" width="11.42578125" style="4"/>
  </cols>
  <sheetData>
    <row r="1" spans="2:11" x14ac:dyDescent="0.25">
      <c r="B1" s="27" t="s">
        <v>274</v>
      </c>
    </row>
    <row r="2" spans="2:11" x14ac:dyDescent="0.25">
      <c r="B2" s="27"/>
    </row>
    <row r="3" spans="2:11" x14ac:dyDescent="0.25">
      <c r="B3" s="11"/>
      <c r="C3" s="9">
        <v>2009</v>
      </c>
      <c r="D3" s="9">
        <v>2010</v>
      </c>
      <c r="E3" s="9">
        <v>2011</v>
      </c>
      <c r="F3" s="9">
        <v>2012</v>
      </c>
      <c r="G3" s="9">
        <v>2013</v>
      </c>
      <c r="H3" s="9">
        <v>2014</v>
      </c>
      <c r="I3" s="9">
        <v>2015</v>
      </c>
      <c r="J3" s="9">
        <v>2016</v>
      </c>
    </row>
    <row r="4" spans="2:11" ht="22.5" x14ac:dyDescent="0.25">
      <c r="B4" s="81" t="s">
        <v>259</v>
      </c>
      <c r="C4" s="19">
        <v>15668</v>
      </c>
      <c r="D4" s="19">
        <v>15933</v>
      </c>
      <c r="E4" s="19">
        <v>16368.15</v>
      </c>
      <c r="F4" s="19">
        <v>16757.039000000001</v>
      </c>
      <c r="G4" s="19">
        <v>17406</v>
      </c>
      <c r="H4" s="19">
        <v>17700</v>
      </c>
      <c r="I4" s="19">
        <v>18003</v>
      </c>
      <c r="J4" s="19">
        <v>18057.983996999999</v>
      </c>
    </row>
    <row r="5" spans="2:11" x14ac:dyDescent="0.25">
      <c r="B5" s="82" t="s">
        <v>12</v>
      </c>
      <c r="C5" s="20">
        <v>6719</v>
      </c>
      <c r="D5" s="20">
        <v>6868</v>
      </c>
      <c r="E5" s="20">
        <v>7144</v>
      </c>
      <c r="F5" s="20">
        <v>7415</v>
      </c>
      <c r="G5" s="20">
        <v>7767</v>
      </c>
      <c r="H5" s="20">
        <v>7988</v>
      </c>
      <c r="I5" s="20">
        <v>8220</v>
      </c>
      <c r="J5" s="20">
        <v>8363.8117003499992</v>
      </c>
    </row>
    <row r="6" spans="2:11" x14ac:dyDescent="0.25">
      <c r="B6" s="82" t="s">
        <v>13</v>
      </c>
      <c r="C6" s="20">
        <v>4850</v>
      </c>
      <c r="D6" s="20">
        <v>4914</v>
      </c>
      <c r="E6" s="20">
        <v>5007</v>
      </c>
      <c r="F6" s="20">
        <v>5093</v>
      </c>
      <c r="G6" s="20">
        <v>5267</v>
      </c>
      <c r="H6" s="20">
        <v>5272</v>
      </c>
      <c r="I6" s="20">
        <v>5327</v>
      </c>
      <c r="J6" s="20">
        <v>5291.69131199</v>
      </c>
    </row>
    <row r="7" spans="2:11" x14ac:dyDescent="0.25">
      <c r="B7" s="82" t="s">
        <v>14</v>
      </c>
      <c r="C7" s="20">
        <v>4099</v>
      </c>
      <c r="D7" s="20">
        <v>4151</v>
      </c>
      <c r="E7" s="20">
        <v>4217</v>
      </c>
      <c r="F7" s="20">
        <v>4249</v>
      </c>
      <c r="G7" s="20">
        <v>4372</v>
      </c>
      <c r="H7" s="20">
        <v>4440</v>
      </c>
      <c r="I7" s="20">
        <v>4456</v>
      </c>
      <c r="J7" s="20">
        <v>4402.4809846099997</v>
      </c>
      <c r="K7" s="21"/>
    </row>
    <row r="8" spans="2:11" x14ac:dyDescent="0.25">
      <c r="B8" s="3" t="s">
        <v>292</v>
      </c>
      <c r="C8" s="24" t="s">
        <v>15</v>
      </c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2" t="s">
        <v>25</v>
      </c>
    </row>
    <row r="9" spans="2:11" x14ac:dyDescent="0.25">
      <c r="B9" s="8" t="s">
        <v>293</v>
      </c>
      <c r="C9" s="23">
        <v>207.01832828339684</v>
      </c>
      <c r="D9" s="23">
        <v>211.10673430879936</v>
      </c>
      <c r="E9" s="23">
        <v>215.99311425329299</v>
      </c>
      <c r="F9" s="23">
        <v>219.35988585824654</v>
      </c>
      <c r="G9" s="23">
        <v>225.42624676411151</v>
      </c>
      <c r="H9" s="23">
        <v>226.30146162360637</v>
      </c>
      <c r="I9" s="23">
        <v>229.75182361920699</v>
      </c>
      <c r="J9" s="23">
        <f>(J4*1000000)/(12*6479922)</f>
        <v>232.22995581582617</v>
      </c>
    </row>
    <row r="10" spans="2:11" x14ac:dyDescent="0.25">
      <c r="B10" s="3" t="s">
        <v>294</v>
      </c>
      <c r="C10" s="9">
        <v>-0.4</v>
      </c>
      <c r="D10" s="24" t="s">
        <v>18</v>
      </c>
      <c r="E10" s="24" t="s">
        <v>16</v>
      </c>
      <c r="F10" s="44">
        <v>-0.38797394125670998</v>
      </c>
      <c r="G10" s="24" t="s">
        <v>22</v>
      </c>
      <c r="H10" s="44">
        <v>-0.11389322953537742</v>
      </c>
      <c r="I10" s="24" t="s">
        <v>23</v>
      </c>
      <c r="J10" s="24" t="s">
        <v>17</v>
      </c>
    </row>
    <row r="11" spans="2:11" x14ac:dyDescent="0.25">
      <c r="B11" s="3" t="s">
        <v>295</v>
      </c>
      <c r="C11" s="9">
        <v>93.3</v>
      </c>
      <c r="D11" s="24">
        <v>93.8</v>
      </c>
      <c r="E11" s="83">
        <v>94</v>
      </c>
      <c r="F11" s="44">
        <v>94.2</v>
      </c>
      <c r="G11" s="83">
        <v>94.517726855220403</v>
      </c>
      <c r="H11" s="44">
        <v>94.714886125598994</v>
      </c>
      <c r="I11" s="83">
        <v>94.956008627621898</v>
      </c>
      <c r="J11" s="9">
        <v>95.4</v>
      </c>
    </row>
    <row r="13" spans="2:11" x14ac:dyDescent="0.25">
      <c r="B13" s="4" t="s">
        <v>24</v>
      </c>
    </row>
    <row r="14" spans="2:11" x14ac:dyDescent="0.25">
      <c r="B14" s="4" t="s">
        <v>275</v>
      </c>
    </row>
    <row r="15" spans="2:11" x14ac:dyDescent="0.25">
      <c r="B15" s="4" t="s">
        <v>252</v>
      </c>
    </row>
    <row r="16" spans="2:11" x14ac:dyDescent="0.25">
      <c r="B16" s="4" t="s">
        <v>276</v>
      </c>
    </row>
    <row r="17" spans="2:2" x14ac:dyDescent="0.25">
      <c r="B17" s="4" t="s">
        <v>277</v>
      </c>
    </row>
  </sheetData>
  <pageMargins left="0.7" right="0.7" top="0.75" bottom="0.75" header="0.3" footer="0.3"/>
  <pageSetup paperSize="9" orientation="portrait" verticalDpi="0" r:id="rId1"/>
  <ignoredErrors>
    <ignoredError sqref="C8:J8 I10:J10 G10 D10:E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32"/>
  <sheetViews>
    <sheetView showGridLines="0" topLeftCell="B1" zoomScaleNormal="100" workbookViewId="0"/>
  </sheetViews>
  <sheetFormatPr baseColWidth="10" defaultRowHeight="11.25" x14ac:dyDescent="0.25"/>
  <cols>
    <col min="1" max="1" width="3.7109375" style="4" customWidth="1"/>
    <col min="2" max="2" width="17.140625" style="4" customWidth="1"/>
    <col min="3" max="16384" width="11.42578125" style="4"/>
  </cols>
  <sheetData>
    <row r="1" spans="2:39" s="4" customFormat="1" x14ac:dyDescent="0.25">
      <c r="B1" s="25" t="s">
        <v>254</v>
      </c>
    </row>
    <row r="3" spans="2:39" s="4" customFormat="1" x14ac:dyDescent="0.25">
      <c r="AM3" s="14" t="s">
        <v>11</v>
      </c>
    </row>
    <row r="4" spans="2:39" s="4" customFormat="1" x14ac:dyDescent="0.25">
      <c r="B4" s="15"/>
      <c r="C4" s="61">
        <v>1980</v>
      </c>
      <c r="D4" s="8">
        <v>1981</v>
      </c>
      <c r="E4" s="8">
        <v>1982</v>
      </c>
      <c r="F4" s="8">
        <v>1983</v>
      </c>
      <c r="G4" s="8">
        <v>1984</v>
      </c>
      <c r="H4" s="8">
        <v>1985</v>
      </c>
      <c r="I4" s="8">
        <v>1986</v>
      </c>
      <c r="J4" s="8">
        <v>1987</v>
      </c>
      <c r="K4" s="8">
        <v>1988</v>
      </c>
      <c r="L4" s="8">
        <v>1989</v>
      </c>
      <c r="M4" s="8">
        <v>1990</v>
      </c>
      <c r="N4" s="8">
        <v>1991</v>
      </c>
      <c r="O4" s="8">
        <v>1992</v>
      </c>
      <c r="P4" s="8">
        <v>1993</v>
      </c>
      <c r="Q4" s="8">
        <v>1994</v>
      </c>
      <c r="R4" s="8">
        <v>1995</v>
      </c>
      <c r="S4" s="8">
        <v>1996</v>
      </c>
      <c r="T4" s="8">
        <v>1997</v>
      </c>
      <c r="U4" s="8">
        <v>1998</v>
      </c>
      <c r="V4" s="8">
        <v>1999</v>
      </c>
      <c r="W4" s="8">
        <v>2000</v>
      </c>
      <c r="X4" s="8">
        <v>2001</v>
      </c>
      <c r="Y4" s="8">
        <v>2002</v>
      </c>
      <c r="Z4" s="8">
        <v>2003</v>
      </c>
      <c r="AA4" s="8">
        <v>2004</v>
      </c>
      <c r="AB4" s="8">
        <v>2005</v>
      </c>
      <c r="AC4" s="8">
        <v>2006</v>
      </c>
      <c r="AD4" s="8">
        <v>2007</v>
      </c>
      <c r="AE4" s="8">
        <v>2008</v>
      </c>
      <c r="AF4" s="8">
        <v>2009</v>
      </c>
      <c r="AG4" s="8">
        <v>2010</v>
      </c>
      <c r="AH4" s="8">
        <v>2011</v>
      </c>
      <c r="AI4" s="8">
        <v>2012</v>
      </c>
      <c r="AJ4" s="8">
        <v>2013</v>
      </c>
      <c r="AK4" s="8">
        <v>2014</v>
      </c>
      <c r="AL4" s="8">
        <v>2015</v>
      </c>
      <c r="AM4" s="8">
        <v>2016</v>
      </c>
    </row>
    <row r="5" spans="2:39" s="4" customFormat="1" x14ac:dyDescent="0.25">
      <c r="B5" s="3" t="s">
        <v>244</v>
      </c>
      <c r="C5" s="16">
        <v>2875.9450000000002</v>
      </c>
      <c r="D5" s="17">
        <v>3339.6509999999998</v>
      </c>
      <c r="E5" s="17">
        <v>3617.4270000000001</v>
      </c>
      <c r="F5" s="17">
        <v>3780.1950000000002</v>
      </c>
      <c r="G5" s="17">
        <v>3902.2330000000002</v>
      </c>
      <c r="H5" s="17">
        <v>4030.366</v>
      </c>
      <c r="I5" s="17">
        <v>4121.42</v>
      </c>
      <c r="J5" s="17">
        <v>4192.0320000000002</v>
      </c>
      <c r="K5" s="17">
        <v>4184.9939999999997</v>
      </c>
      <c r="L5" s="17">
        <v>4328.2359999999999</v>
      </c>
      <c r="M5" s="17">
        <v>4469.1980000000003</v>
      </c>
      <c r="N5" s="17">
        <v>4553.8919999999998</v>
      </c>
      <c r="O5" s="17">
        <v>4993.3549999999996</v>
      </c>
      <c r="P5" s="17">
        <v>5409.0910000000003</v>
      </c>
      <c r="Q5" s="17">
        <v>5701.0479999999998</v>
      </c>
      <c r="R5" s="17">
        <v>5905.7749999999996</v>
      </c>
      <c r="S5" s="17">
        <v>6048.0940000000001</v>
      </c>
      <c r="T5" s="17">
        <v>6053.759</v>
      </c>
      <c r="U5" s="17">
        <v>6179.174</v>
      </c>
      <c r="V5" s="17">
        <v>6140.2880000000005</v>
      </c>
      <c r="W5" s="17">
        <v>6128.7280000000001</v>
      </c>
      <c r="X5" s="17">
        <v>6048.8310000000001</v>
      </c>
      <c r="Y5" s="17">
        <v>6013.8469999999998</v>
      </c>
      <c r="Z5" s="17">
        <v>5921.0230000000001</v>
      </c>
      <c r="AA5" s="17">
        <v>5884.8389999999999</v>
      </c>
      <c r="AB5" s="17">
        <v>5896.7439999999997</v>
      </c>
      <c r="AC5" s="17">
        <v>5748.8829999999998</v>
      </c>
      <c r="AD5" s="17">
        <v>5785.9380000000001</v>
      </c>
      <c r="AE5" s="17">
        <v>6106.1549999999997</v>
      </c>
      <c r="AF5" s="17">
        <v>6119.01</v>
      </c>
      <c r="AG5" s="17">
        <v>6078.6350000000002</v>
      </c>
      <c r="AH5" s="2">
        <v>6158.8980000000001</v>
      </c>
      <c r="AI5" s="2">
        <v>6174.0730000000003</v>
      </c>
      <c r="AJ5" s="2">
        <v>6289.7219999999998</v>
      </c>
      <c r="AK5" s="2">
        <v>6329</v>
      </c>
      <c r="AL5" s="2">
        <v>6304.8639999999996</v>
      </c>
      <c r="AM5" s="2">
        <f>AM6-215.813</f>
        <v>6264.107</v>
      </c>
    </row>
    <row r="6" spans="2:39" s="4" customFormat="1" x14ac:dyDescent="0.25">
      <c r="B6" s="3" t="s">
        <v>10</v>
      </c>
      <c r="C6" s="16">
        <v>2882.9450000000002</v>
      </c>
      <c r="D6" s="17">
        <v>3350.6509999999998</v>
      </c>
      <c r="E6" s="17">
        <v>3633.4270000000001</v>
      </c>
      <c r="F6" s="17">
        <v>3799.1950000000002</v>
      </c>
      <c r="G6" s="17">
        <v>3902.2330000000002</v>
      </c>
      <c r="H6" s="17">
        <v>4055.366</v>
      </c>
      <c r="I6" s="17">
        <v>4149.42</v>
      </c>
      <c r="J6" s="17">
        <v>4225.0320000000002</v>
      </c>
      <c r="K6" s="17">
        <v>4219.9939999999997</v>
      </c>
      <c r="L6" s="17">
        <v>4367.2359999999999</v>
      </c>
      <c r="M6" s="17">
        <v>4516.1980000000003</v>
      </c>
      <c r="N6" s="17">
        <v>4609.8919999999998</v>
      </c>
      <c r="O6" s="17">
        <v>5059.3549999999996</v>
      </c>
      <c r="P6" s="17">
        <v>5482.0910000000003</v>
      </c>
      <c r="Q6" s="17">
        <v>5786.0479999999998</v>
      </c>
      <c r="R6" s="17">
        <v>5999.7749999999996</v>
      </c>
      <c r="S6" s="17">
        <v>6153.0940000000001</v>
      </c>
      <c r="T6" s="17">
        <v>6168.759</v>
      </c>
      <c r="U6" s="17">
        <v>6304.174</v>
      </c>
      <c r="V6" s="17">
        <v>6273.2880000000005</v>
      </c>
      <c r="W6" s="17">
        <v>6270.7280000000001</v>
      </c>
      <c r="X6" s="17">
        <v>6198.8310000000001</v>
      </c>
      <c r="Y6" s="17">
        <v>6168.8469999999998</v>
      </c>
      <c r="Z6" s="17">
        <v>6082.0230000000001</v>
      </c>
      <c r="AA6" s="17">
        <v>6051.8389999999999</v>
      </c>
      <c r="AB6" s="17">
        <v>6068.7439999999997</v>
      </c>
      <c r="AC6" s="17">
        <v>5920.8829999999998</v>
      </c>
      <c r="AD6" s="17">
        <v>5959.9380000000001</v>
      </c>
      <c r="AE6" s="17">
        <v>6288.1549999999997</v>
      </c>
      <c r="AF6" s="17">
        <v>6307.01</v>
      </c>
      <c r="AG6" s="17">
        <v>6271.6350000000002</v>
      </c>
      <c r="AH6" s="2">
        <v>6358.4570000000003</v>
      </c>
      <c r="AI6" s="2">
        <v>6373.8329999999996</v>
      </c>
      <c r="AJ6" s="2">
        <v>6495.7730000000001</v>
      </c>
      <c r="AK6" s="3">
        <v>6541</v>
      </c>
      <c r="AL6" s="2">
        <v>6520.1639999999998</v>
      </c>
      <c r="AM6" s="2">
        <v>6479.92</v>
      </c>
    </row>
    <row r="7" spans="2:39" s="4" customFormat="1" x14ac:dyDescent="0.25">
      <c r="B7" s="80" t="s">
        <v>241</v>
      </c>
      <c r="C7" s="16">
        <v>1694.0730000000001</v>
      </c>
      <c r="D7" s="17">
        <v>1861.2080000000001</v>
      </c>
      <c r="E7" s="17">
        <v>1853.0260000000001</v>
      </c>
      <c r="F7" s="17">
        <v>1743.5329999999999</v>
      </c>
      <c r="G7" s="17">
        <v>1617.32</v>
      </c>
      <c r="H7" s="17">
        <v>1536.1510000000001</v>
      </c>
      <c r="I7" s="17">
        <v>1427.9169999999999</v>
      </c>
      <c r="J7" s="17">
        <v>1362.2560000000001</v>
      </c>
      <c r="K7" s="17">
        <v>1237.73</v>
      </c>
      <c r="L7" s="17">
        <v>1124.261</v>
      </c>
      <c r="M7" s="17">
        <v>1092.8520000000001</v>
      </c>
      <c r="N7" s="17">
        <v>1059.3690000000001</v>
      </c>
      <c r="O7" s="17">
        <v>1045.9090000000001</v>
      </c>
      <c r="P7" s="17">
        <v>1067.2640000000001</v>
      </c>
      <c r="Q7" s="17">
        <v>1101.297</v>
      </c>
      <c r="R7" s="17">
        <v>1135.921</v>
      </c>
      <c r="S7" s="17">
        <v>1152.509</v>
      </c>
      <c r="T7" s="17">
        <v>1170.1189999999999</v>
      </c>
      <c r="U7" s="17">
        <v>1200.7159999999999</v>
      </c>
      <c r="V7" s="17">
        <v>1214.991</v>
      </c>
      <c r="W7" s="17">
        <v>1247.355</v>
      </c>
      <c r="X7" s="17">
        <v>1246.423</v>
      </c>
      <c r="Y7" s="17">
        <v>1239.7080000000001</v>
      </c>
      <c r="Z7" s="17">
        <v>1223.97</v>
      </c>
      <c r="AA7" s="17">
        <v>1234.3029999999999</v>
      </c>
      <c r="AB7" s="17">
        <v>1254.539</v>
      </c>
      <c r="AC7" s="17">
        <v>1243.866</v>
      </c>
      <c r="AD7" s="17">
        <v>1259.306</v>
      </c>
      <c r="AE7" s="17">
        <v>1343.6949999999999</v>
      </c>
      <c r="AF7" s="17">
        <v>1348.7260000000001</v>
      </c>
      <c r="AG7" s="17">
        <v>1326.8159999999998</v>
      </c>
      <c r="AH7" s="2">
        <v>1323.933</v>
      </c>
      <c r="AI7" s="2">
        <v>1313.7249999999999</v>
      </c>
      <c r="AJ7" s="2">
        <v>1317.357</v>
      </c>
      <c r="AK7" s="2">
        <v>1320.748</v>
      </c>
      <c r="AL7" s="2">
        <v>1299.316</v>
      </c>
      <c r="AM7" s="2">
        <v>1275.98</v>
      </c>
    </row>
    <row r="8" spans="2:39" s="4" customFormat="1" x14ac:dyDescent="0.25">
      <c r="B8" s="80" t="s">
        <v>242</v>
      </c>
      <c r="C8" s="16">
        <v>933.58500000000004</v>
      </c>
      <c r="D8" s="17">
        <v>1022.669</v>
      </c>
      <c r="E8" s="17">
        <v>1084.816</v>
      </c>
      <c r="F8" s="17">
        <v>1098.751</v>
      </c>
      <c r="G8" s="17">
        <v>1102.972</v>
      </c>
      <c r="H8" s="17">
        <v>1079.1410000000001</v>
      </c>
      <c r="I8" s="17">
        <v>1058.2860000000001</v>
      </c>
      <c r="J8" s="17">
        <v>1062.104</v>
      </c>
      <c r="K8" s="17">
        <v>1024.2539999999999</v>
      </c>
      <c r="L8" s="17">
        <v>1008.341</v>
      </c>
      <c r="M8" s="17">
        <v>1042.3900000000001</v>
      </c>
      <c r="N8" s="17">
        <v>1041.67</v>
      </c>
      <c r="O8" s="17">
        <v>1457.383</v>
      </c>
      <c r="P8" s="17">
        <v>1786.0250000000001</v>
      </c>
      <c r="Q8" s="17">
        <v>1956.338</v>
      </c>
      <c r="R8" s="17">
        <v>2068.2539999999999</v>
      </c>
      <c r="S8" s="17">
        <v>2144.9070000000002</v>
      </c>
      <c r="T8" s="17">
        <v>2154.83</v>
      </c>
      <c r="U8" s="17">
        <v>2235.1480000000001</v>
      </c>
      <c r="V8" s="17">
        <v>2226.6559999999999</v>
      </c>
      <c r="W8" s="17">
        <v>2229.1480000000001</v>
      </c>
      <c r="X8" s="17">
        <v>2200.6460000000002</v>
      </c>
      <c r="Y8" s="17">
        <v>2220.9580000000001</v>
      </c>
      <c r="Z8" s="17">
        <v>2220.623</v>
      </c>
      <c r="AA8" s="17">
        <v>2232.9169999999999</v>
      </c>
      <c r="AB8" s="17">
        <v>2248.998</v>
      </c>
      <c r="AC8" s="17">
        <v>2195.3829999999998</v>
      </c>
      <c r="AD8" s="17">
        <v>2207.1120000000001</v>
      </c>
      <c r="AE8" s="17">
        <v>2331.2750000000001</v>
      </c>
      <c r="AF8" s="17">
        <v>2347.049</v>
      </c>
      <c r="AG8" s="17">
        <v>2331.8830000000003</v>
      </c>
      <c r="AH8" s="2">
        <v>2363.8040000000001</v>
      </c>
      <c r="AI8" s="2">
        <v>2349.08</v>
      </c>
      <c r="AJ8" s="2">
        <v>2405.192</v>
      </c>
      <c r="AK8" s="2">
        <v>2416.6239999999998</v>
      </c>
      <c r="AL8" s="2">
        <v>2402.1480000000001</v>
      </c>
      <c r="AM8" s="2">
        <v>2373.35</v>
      </c>
    </row>
    <row r="9" spans="2:39" s="4" customFormat="1" x14ac:dyDescent="0.25">
      <c r="B9" s="80" t="s">
        <v>243</v>
      </c>
      <c r="C9" s="18">
        <v>255.28700000000001</v>
      </c>
      <c r="D9" s="2">
        <v>466.774</v>
      </c>
      <c r="E9" s="2">
        <v>695.58500000000004</v>
      </c>
      <c r="F9" s="2">
        <v>956.91100000000006</v>
      </c>
      <c r="G9" s="2">
        <v>1181.941</v>
      </c>
      <c r="H9" s="2">
        <v>1440.0740000000001</v>
      </c>
      <c r="I9" s="2">
        <v>1663.2170000000001</v>
      </c>
      <c r="J9" s="2">
        <v>1800.672</v>
      </c>
      <c r="K9" s="2">
        <v>1958.01</v>
      </c>
      <c r="L9" s="2">
        <v>2234.634</v>
      </c>
      <c r="M9" s="2">
        <v>2380.9560000000001</v>
      </c>
      <c r="N9" s="2">
        <v>2508.8530000000001</v>
      </c>
      <c r="O9" s="2">
        <v>2556.0630000000001</v>
      </c>
      <c r="P9" s="2">
        <v>2628.8020000000001</v>
      </c>
      <c r="Q9" s="2">
        <v>2728.413</v>
      </c>
      <c r="R9" s="2">
        <v>2795.6</v>
      </c>
      <c r="S9" s="2">
        <v>2855.6779999999999</v>
      </c>
      <c r="T9" s="2">
        <v>2843.81</v>
      </c>
      <c r="U9" s="2">
        <v>2868.31</v>
      </c>
      <c r="V9" s="2">
        <v>2831.6410000000001</v>
      </c>
      <c r="W9" s="2">
        <v>2794.2249999999999</v>
      </c>
      <c r="X9" s="2">
        <v>2751.7620000000002</v>
      </c>
      <c r="Y9" s="2">
        <v>2708.181</v>
      </c>
      <c r="Z9" s="2">
        <v>2637.43</v>
      </c>
      <c r="AA9" s="2">
        <v>2584.6190000000001</v>
      </c>
      <c r="AB9" s="2">
        <v>2565.2069999999999</v>
      </c>
      <c r="AC9" s="2">
        <v>2481.634</v>
      </c>
      <c r="AD9" s="2">
        <v>2493.52</v>
      </c>
      <c r="AE9" s="2">
        <v>2613.1849999999999</v>
      </c>
      <c r="AF9" s="2">
        <v>2611.2350000000001</v>
      </c>
      <c r="AG9" s="2">
        <v>2613.2360000000003</v>
      </c>
      <c r="AH9" s="2">
        <v>2670.72</v>
      </c>
      <c r="AI9" s="2">
        <v>2711.0279999999998</v>
      </c>
      <c r="AJ9" s="2">
        <v>2773.2240000000002</v>
      </c>
      <c r="AK9" s="2">
        <v>2803.529</v>
      </c>
      <c r="AL9" s="2">
        <v>2818.7</v>
      </c>
      <c r="AM9" s="2">
        <v>2830.6</v>
      </c>
    </row>
    <row r="10" spans="2:39" s="4" customFormat="1" x14ac:dyDescent="0.25">
      <c r="AG10" s="11"/>
      <c r="AH10" s="11"/>
    </row>
    <row r="11" spans="2:39" s="4" customFormat="1" x14ac:dyDescent="0.25">
      <c r="B11" s="4" t="s">
        <v>278</v>
      </c>
      <c r="AG11" s="11"/>
      <c r="AH11" s="11"/>
    </row>
    <row r="12" spans="2:39" s="4" customFormat="1" x14ac:dyDescent="0.25">
      <c r="B12" s="4" t="s">
        <v>260</v>
      </c>
      <c r="AG12" s="11"/>
      <c r="AH12" s="11"/>
    </row>
    <row r="13" spans="2:39" s="4" customFormat="1" x14ac:dyDescent="0.25">
      <c r="AG13" s="11"/>
      <c r="AH13" s="11"/>
    </row>
    <row r="14" spans="2:39" s="4" customFormat="1" x14ac:dyDescent="0.25">
      <c r="AG14" s="11"/>
      <c r="AH14" s="11"/>
    </row>
    <row r="15" spans="2:39" s="4" customFormat="1" x14ac:dyDescent="0.25">
      <c r="AG15" s="11"/>
      <c r="AH15" s="11"/>
    </row>
    <row r="16" spans="2:39" s="4" customFormat="1" x14ac:dyDescent="0.25">
      <c r="AG16" s="11"/>
      <c r="AH16" s="11"/>
    </row>
    <row r="29" spans="3:3" s="4" customFormat="1" x14ac:dyDescent="0.25">
      <c r="C29" s="25"/>
    </row>
    <row r="30" spans="3:3" s="4" customFormat="1" x14ac:dyDescent="0.25">
      <c r="C30" s="25"/>
    </row>
    <row r="31" spans="3:3" s="4" customFormat="1" x14ac:dyDescent="0.25"/>
    <row r="32" spans="3:3" s="4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showGridLines="0" zoomScaleNormal="100" workbookViewId="0"/>
  </sheetViews>
  <sheetFormatPr baseColWidth="10" defaultRowHeight="11.25" x14ac:dyDescent="0.25"/>
  <cols>
    <col min="1" max="1" width="3.7109375" style="4" customWidth="1"/>
    <col min="2" max="2" width="28.7109375" style="4" customWidth="1"/>
    <col min="3" max="3" width="21.5703125" style="4" customWidth="1"/>
    <col min="4" max="5" width="13.5703125" style="4" customWidth="1"/>
    <col min="6" max="6" width="13.42578125" style="4" customWidth="1"/>
    <col min="7" max="7" width="14.140625" style="4" customWidth="1"/>
    <col min="8" max="8" width="19.42578125" style="4" customWidth="1"/>
    <col min="9" max="10" width="13.85546875" style="4" customWidth="1"/>
    <col min="11" max="16384" width="11.42578125" style="4"/>
  </cols>
  <sheetData>
    <row r="1" spans="2:8" x14ac:dyDescent="0.25">
      <c r="B1" s="50" t="s">
        <v>279</v>
      </c>
      <c r="C1" s="50"/>
      <c r="D1" s="51"/>
      <c r="E1" s="51"/>
      <c r="F1" s="51"/>
      <c r="H1" s="52"/>
    </row>
    <row r="2" spans="2:8" x14ac:dyDescent="0.25">
      <c r="B2" s="51"/>
      <c r="C2" s="51"/>
      <c r="D2" s="51"/>
      <c r="E2" s="51"/>
      <c r="F2" s="51"/>
      <c r="H2" s="52" t="s">
        <v>26</v>
      </c>
    </row>
    <row r="3" spans="2:8" x14ac:dyDescent="0.25">
      <c r="B3" s="51"/>
      <c r="C3" s="51"/>
      <c r="D3" s="53" t="s">
        <v>255</v>
      </c>
      <c r="E3" s="54"/>
      <c r="F3" s="54"/>
      <c r="G3" s="55"/>
      <c r="H3" s="56" t="s">
        <v>251</v>
      </c>
    </row>
    <row r="4" spans="2:8" ht="42" customHeight="1" x14ac:dyDescent="0.25">
      <c r="B4" s="57"/>
      <c r="C4" s="58"/>
      <c r="D4" s="9" t="s">
        <v>245</v>
      </c>
      <c r="E4" s="9" t="s">
        <v>246</v>
      </c>
      <c r="F4" s="9" t="s">
        <v>243</v>
      </c>
      <c r="G4" s="1" t="s">
        <v>250</v>
      </c>
      <c r="H4" s="59"/>
    </row>
    <row r="5" spans="2:8" x14ac:dyDescent="0.25">
      <c r="B5" s="60" t="s">
        <v>280</v>
      </c>
      <c r="C5" s="61"/>
      <c r="D5" s="19">
        <f>ROUND(1275979, -2)</f>
        <v>1276000</v>
      </c>
      <c r="E5" s="19">
        <f>ROUND(2373348,-2)</f>
        <v>2373300</v>
      </c>
      <c r="F5" s="19">
        <f>ROUND(2830595,-2)</f>
        <v>2830600</v>
      </c>
      <c r="G5" s="19">
        <f>ROUND(6479922,-2)</f>
        <v>6479900</v>
      </c>
      <c r="H5" s="20">
        <f>ROUND(52841910.14,-2)</f>
        <v>52841900</v>
      </c>
    </row>
    <row r="6" spans="2:8" x14ac:dyDescent="0.25">
      <c r="B6" s="29" t="s">
        <v>283</v>
      </c>
      <c r="C6" s="12"/>
      <c r="D6" s="20">
        <f>ROUND(4392625,-2)</f>
        <v>4392600</v>
      </c>
      <c r="E6" s="20">
        <f>ROUND(2596807,-2)</f>
        <v>2596800</v>
      </c>
      <c r="F6" s="20">
        <f>ROUND(6500169,-2)</f>
        <v>6500200</v>
      </c>
      <c r="G6" s="20">
        <f>ROUND(13489601,-2)</f>
        <v>13489600</v>
      </c>
      <c r="H6" s="9" t="s">
        <v>240</v>
      </c>
    </row>
    <row r="7" spans="2:8" x14ac:dyDescent="0.25">
      <c r="B7" s="62" t="s">
        <v>27</v>
      </c>
      <c r="C7" s="63"/>
      <c r="D7" s="64"/>
      <c r="E7" s="64"/>
      <c r="F7" s="64"/>
      <c r="G7" s="65"/>
      <c r="H7" s="65"/>
    </row>
    <row r="8" spans="2:8" x14ac:dyDescent="0.25">
      <c r="B8" s="66" t="s">
        <v>28</v>
      </c>
      <c r="C8" s="67"/>
      <c r="D8" s="68">
        <v>7.854887884706768</v>
      </c>
      <c r="E8" s="68">
        <v>43.504090072247479</v>
      </c>
      <c r="F8" s="68">
        <v>8.8941149741177696</v>
      </c>
      <c r="G8" s="69">
        <v>21.332825289500594</v>
      </c>
      <c r="H8" s="69">
        <v>14.02</v>
      </c>
    </row>
    <row r="9" spans="2:8" x14ac:dyDescent="0.25">
      <c r="B9" s="66" t="s">
        <v>29</v>
      </c>
      <c r="C9" s="67"/>
      <c r="D9" s="68">
        <v>14.543483048980907</v>
      </c>
      <c r="E9" s="68">
        <v>9.5118151831292366</v>
      </c>
      <c r="F9" s="68">
        <v>8.4794385830002703</v>
      </c>
      <c r="G9" s="69">
        <v>10.053392370871574</v>
      </c>
      <c r="H9" s="69">
        <v>7.23</v>
      </c>
    </row>
    <row r="10" spans="2:8" x14ac:dyDescent="0.25">
      <c r="B10" s="66" t="s">
        <v>30</v>
      </c>
      <c r="C10" s="67"/>
      <c r="D10" s="68">
        <v>38.76220972776553</v>
      </c>
      <c r="E10" s="68">
        <v>8.707399439314905</v>
      </c>
      <c r="F10" s="68">
        <v>21.744131304117019</v>
      </c>
      <c r="G10" s="69">
        <v>20.340213155490392</v>
      </c>
      <c r="H10" s="69">
        <v>15.33</v>
      </c>
    </row>
    <row r="11" spans="2:8" x14ac:dyDescent="0.25">
      <c r="B11" s="66" t="s">
        <v>31</v>
      </c>
      <c r="C11" s="67"/>
      <c r="D11" s="68">
        <v>29.868017552479543</v>
      </c>
      <c r="E11" s="68">
        <v>9.0872914865128731</v>
      </c>
      <c r="F11" s="68">
        <v>22.748216898800248</v>
      </c>
      <c r="G11" s="69">
        <v>19.162737182216514</v>
      </c>
      <c r="H11" s="69">
        <v>16.52</v>
      </c>
    </row>
    <row r="12" spans="2:8" x14ac:dyDescent="0.25">
      <c r="B12" s="66" t="s">
        <v>32</v>
      </c>
      <c r="C12" s="67"/>
      <c r="D12" s="68">
        <v>7.826408268608767</v>
      </c>
      <c r="E12" s="68">
        <v>11.361021227928255</v>
      </c>
      <c r="F12" s="68">
        <v>16.45703462505994</v>
      </c>
      <c r="G12" s="69">
        <v>12.8919997108417</v>
      </c>
      <c r="H12" s="69">
        <v>16.39</v>
      </c>
    </row>
    <row r="13" spans="2:8" x14ac:dyDescent="0.25">
      <c r="B13" s="66" t="s">
        <v>33</v>
      </c>
      <c r="C13" s="67"/>
      <c r="D13" s="70">
        <v>1.1449935174584889</v>
      </c>
      <c r="E13" s="70">
        <v>17.828382590867246</v>
      </c>
      <c r="F13" s="70">
        <v>21.677063614904757</v>
      </c>
      <c r="G13" s="71">
        <v>16.218832291079181</v>
      </c>
      <c r="H13" s="71">
        <v>30.52</v>
      </c>
    </row>
    <row r="14" spans="2:8" x14ac:dyDescent="0.25">
      <c r="B14" s="62" t="s">
        <v>284</v>
      </c>
      <c r="C14" s="63"/>
      <c r="D14" s="64"/>
      <c r="E14" s="64"/>
      <c r="F14" s="64"/>
      <c r="G14" s="72"/>
      <c r="H14" s="72"/>
    </row>
    <row r="15" spans="2:8" x14ac:dyDescent="0.25">
      <c r="B15" s="66" t="s">
        <v>248</v>
      </c>
      <c r="C15" s="67"/>
      <c r="D15" s="68">
        <v>51.823354261941859</v>
      </c>
      <c r="E15" s="68">
        <v>90.725983762627024</v>
      </c>
      <c r="F15" s="68">
        <v>70.853409801709915</v>
      </c>
      <c r="G15" s="69">
        <v>73.872047428402965</v>
      </c>
      <c r="H15" s="69">
        <v>46</v>
      </c>
    </row>
    <row r="16" spans="2:8" x14ac:dyDescent="0.25">
      <c r="B16" s="73" t="s">
        <v>285</v>
      </c>
      <c r="C16" s="74"/>
      <c r="D16" s="68">
        <v>2.2668401619540323E-2</v>
      </c>
      <c r="E16" s="68">
        <v>42.465493730233341</v>
      </c>
      <c r="F16" s="68">
        <v>19.35762340246896</v>
      </c>
      <c r="G16" s="69">
        <v>23.760762349918814</v>
      </c>
      <c r="H16" s="69">
        <v>16</v>
      </c>
    </row>
    <row r="17" spans="2:8" x14ac:dyDescent="0.25">
      <c r="B17" s="73" t="s">
        <v>286</v>
      </c>
      <c r="C17" s="74"/>
      <c r="D17" s="68">
        <v>0.99240810221916387</v>
      </c>
      <c r="E17" s="68">
        <v>48.26049003239369</v>
      </c>
      <c r="F17" s="68">
        <v>26.583185938013138</v>
      </c>
      <c r="G17" s="69">
        <v>29.237629486038628</v>
      </c>
      <c r="H17" s="69">
        <v>20</v>
      </c>
    </row>
    <row r="18" spans="2:8" x14ac:dyDescent="0.25">
      <c r="B18" s="73" t="s">
        <v>287</v>
      </c>
      <c r="C18" s="74"/>
      <c r="D18" s="68">
        <v>50.808277758103145</v>
      </c>
      <c r="E18" s="68">
        <v>0</v>
      </c>
      <c r="F18" s="68">
        <v>24.912600461227811</v>
      </c>
      <c r="G18" s="69">
        <v>20.873655592445512</v>
      </c>
      <c r="H18" s="69">
        <v>10</v>
      </c>
    </row>
    <row r="19" spans="2:8" x14ac:dyDescent="0.25">
      <c r="B19" s="29" t="s">
        <v>249</v>
      </c>
      <c r="C19" s="12"/>
      <c r="D19" s="68">
        <v>48.176645738058141</v>
      </c>
      <c r="E19" s="68">
        <v>9.2740162373729778</v>
      </c>
      <c r="F19" s="68">
        <v>29.146590198290092</v>
      </c>
      <c r="G19" s="69">
        <v>26.127952571597046</v>
      </c>
      <c r="H19" s="69">
        <v>54</v>
      </c>
    </row>
    <row r="20" spans="2:8" x14ac:dyDescent="0.25">
      <c r="B20" s="73" t="s">
        <v>288</v>
      </c>
      <c r="C20" s="74"/>
      <c r="D20" s="68">
        <v>2.1442210499906822</v>
      </c>
      <c r="E20" s="68">
        <v>9.2740162373729778</v>
      </c>
      <c r="F20" s="68">
        <v>6.1349706653578879</v>
      </c>
      <c r="G20" s="69">
        <v>6.6220206151073002</v>
      </c>
      <c r="H20" s="69">
        <v>27</v>
      </c>
    </row>
    <row r="21" spans="2:8" x14ac:dyDescent="0.25">
      <c r="B21" s="73" t="s">
        <v>289</v>
      </c>
      <c r="C21" s="74"/>
      <c r="D21" s="70">
        <v>46.032424688067465</v>
      </c>
      <c r="E21" s="70">
        <v>0</v>
      </c>
      <c r="F21" s="70">
        <v>23.011619532932205</v>
      </c>
      <c r="G21" s="71">
        <v>19.505931956489743</v>
      </c>
      <c r="H21" s="71">
        <v>28</v>
      </c>
    </row>
    <row r="22" spans="2:8" x14ac:dyDescent="0.25">
      <c r="B22" s="60" t="s">
        <v>290</v>
      </c>
      <c r="C22" s="12"/>
      <c r="D22" s="75"/>
      <c r="E22" s="75"/>
      <c r="F22" s="75"/>
      <c r="G22" s="72"/>
      <c r="H22" s="72"/>
    </row>
    <row r="23" spans="2:8" x14ac:dyDescent="0.25">
      <c r="B23" s="29" t="s">
        <v>236</v>
      </c>
      <c r="C23" s="12"/>
      <c r="D23" s="68">
        <v>80</v>
      </c>
      <c r="E23" s="68">
        <v>89</v>
      </c>
      <c r="F23" s="68">
        <v>87</v>
      </c>
      <c r="G23" s="69">
        <v>86</v>
      </c>
      <c r="H23" s="69">
        <v>40</v>
      </c>
    </row>
    <row r="24" spans="2:8" x14ac:dyDescent="0.25">
      <c r="B24" s="29" t="s">
        <v>237</v>
      </c>
      <c r="C24" s="12"/>
      <c r="D24" s="68">
        <v>20</v>
      </c>
      <c r="E24" s="68">
        <v>3</v>
      </c>
      <c r="F24" s="68">
        <v>4</v>
      </c>
      <c r="G24" s="69">
        <v>7</v>
      </c>
      <c r="H24" s="69">
        <v>20</v>
      </c>
    </row>
    <row r="25" spans="2:8" x14ac:dyDescent="0.25">
      <c r="B25" s="29" t="s">
        <v>34</v>
      </c>
      <c r="C25" s="12"/>
      <c r="D25" s="76">
        <v>0</v>
      </c>
      <c r="E25" s="76">
        <v>0</v>
      </c>
      <c r="F25" s="76">
        <v>0</v>
      </c>
      <c r="G25" s="69">
        <v>0</v>
      </c>
      <c r="H25" s="69">
        <v>38</v>
      </c>
    </row>
    <row r="26" spans="2:8" x14ac:dyDescent="0.25">
      <c r="B26" s="29" t="s">
        <v>238</v>
      </c>
      <c r="C26" s="12"/>
      <c r="D26" s="68">
        <v>0</v>
      </c>
      <c r="E26" s="68">
        <v>9</v>
      </c>
      <c r="F26" s="68">
        <v>9</v>
      </c>
      <c r="G26" s="69">
        <v>7</v>
      </c>
      <c r="H26" s="69" t="s">
        <v>270</v>
      </c>
    </row>
    <row r="27" spans="2:8" x14ac:dyDescent="0.25">
      <c r="B27" s="29" t="s">
        <v>239</v>
      </c>
      <c r="C27" s="12"/>
      <c r="D27" s="13">
        <v>0</v>
      </c>
      <c r="E27" s="13">
        <v>0</v>
      </c>
      <c r="F27" s="13">
        <v>0</v>
      </c>
      <c r="G27" s="71">
        <v>0</v>
      </c>
      <c r="H27" s="71">
        <v>2</v>
      </c>
    </row>
    <row r="28" spans="2:8" x14ac:dyDescent="0.25">
      <c r="B28" s="60" t="s">
        <v>291</v>
      </c>
      <c r="C28" s="12" t="s">
        <v>247</v>
      </c>
      <c r="D28" s="77">
        <v>1</v>
      </c>
      <c r="E28" s="77">
        <v>32</v>
      </c>
      <c r="F28" s="77">
        <v>4</v>
      </c>
      <c r="G28" s="78">
        <v>14</v>
      </c>
      <c r="H28" s="79">
        <v>2</v>
      </c>
    </row>
    <row r="30" spans="2:8" x14ac:dyDescent="0.25">
      <c r="B30" s="4" t="s">
        <v>269</v>
      </c>
    </row>
    <row r="31" spans="2:8" x14ac:dyDescent="0.25">
      <c r="B31" s="4" t="s">
        <v>253</v>
      </c>
    </row>
    <row r="32" spans="2:8" x14ac:dyDescent="0.25">
      <c r="B32" s="4" t="s">
        <v>261</v>
      </c>
    </row>
    <row r="33" spans="2:2" x14ac:dyDescent="0.25">
      <c r="B33" s="4" t="s">
        <v>262</v>
      </c>
    </row>
    <row r="34" spans="2:2" x14ac:dyDescent="0.25">
      <c r="B34" s="4" t="s">
        <v>263</v>
      </c>
    </row>
    <row r="35" spans="2:2" x14ac:dyDescent="0.25">
      <c r="B35" s="4" t="s">
        <v>271</v>
      </c>
    </row>
    <row r="36" spans="2:2" x14ac:dyDescent="0.25">
      <c r="B36" s="4" t="s">
        <v>264</v>
      </c>
    </row>
    <row r="37" spans="2:2" x14ac:dyDescent="0.25">
      <c r="B37" s="4" t="s">
        <v>265</v>
      </c>
    </row>
  </sheetData>
  <mergeCells count="8">
    <mergeCell ref="B21:C21"/>
    <mergeCell ref="H3:H4"/>
    <mergeCell ref="D3:G3"/>
    <mergeCell ref="B4:C4"/>
    <mergeCell ref="B16:C16"/>
    <mergeCell ref="B17:C17"/>
    <mergeCell ref="B18:C18"/>
    <mergeCell ref="B20:C2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9"/>
  <sheetViews>
    <sheetView showGridLines="0" zoomScaleNormal="100" workbookViewId="0"/>
  </sheetViews>
  <sheetFormatPr baseColWidth="10" defaultRowHeight="11.25" x14ac:dyDescent="0.25"/>
  <cols>
    <col min="1" max="1" width="3.7109375" style="4" customWidth="1"/>
    <col min="2" max="2" width="11.42578125" style="4"/>
    <col min="3" max="3" width="15.5703125" style="10" customWidth="1"/>
    <col min="4" max="4" width="17.7109375" style="10" customWidth="1"/>
    <col min="5" max="5" width="32.28515625" style="10" customWidth="1"/>
    <col min="6" max="6" width="14.7109375" style="10" customWidth="1"/>
    <col min="7" max="16384" width="11.42578125" style="4"/>
  </cols>
  <sheetData>
    <row r="1" spans="2:13" x14ac:dyDescent="0.25">
      <c r="B1" s="39" t="s">
        <v>256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2:13" x14ac:dyDescent="0.25">
      <c r="B3" s="40" t="s">
        <v>35</v>
      </c>
      <c r="C3" s="9" t="s">
        <v>36</v>
      </c>
      <c r="D3" s="1" t="s">
        <v>37</v>
      </c>
      <c r="E3" s="1" t="s">
        <v>282</v>
      </c>
      <c r="F3" s="1" t="s">
        <v>38</v>
      </c>
      <c r="H3" s="41"/>
      <c r="I3" s="42"/>
      <c r="J3" s="11"/>
    </row>
    <row r="4" spans="2:13" x14ac:dyDescent="0.25">
      <c r="B4" s="40" t="s">
        <v>39</v>
      </c>
      <c r="C4" s="9" t="s">
        <v>40</v>
      </c>
      <c r="D4" s="43">
        <v>40469</v>
      </c>
      <c r="E4" s="20">
        <v>515360</v>
      </c>
      <c r="F4" s="44">
        <v>7.8525690779261099</v>
      </c>
      <c r="H4" s="21"/>
      <c r="I4" s="21"/>
    </row>
    <row r="5" spans="2:13" x14ac:dyDescent="0.25">
      <c r="B5" s="40" t="s">
        <v>41</v>
      </c>
      <c r="C5" s="9" t="s">
        <v>42</v>
      </c>
      <c r="D5" s="43">
        <v>53938</v>
      </c>
      <c r="E5" s="20">
        <v>433710</v>
      </c>
      <c r="F5" s="44">
        <v>12.436420649742916</v>
      </c>
      <c r="H5" s="21"/>
      <c r="I5" s="21"/>
    </row>
    <row r="6" spans="2:13" x14ac:dyDescent="0.25">
      <c r="B6" s="40" t="s">
        <v>43</v>
      </c>
      <c r="C6" s="9" t="s">
        <v>44</v>
      </c>
      <c r="D6" s="43">
        <v>35744</v>
      </c>
      <c r="E6" s="20">
        <v>287537</v>
      </c>
      <c r="F6" s="44">
        <v>12.431095824189581</v>
      </c>
      <c r="H6" s="21"/>
      <c r="I6" s="21"/>
    </row>
    <row r="7" spans="2:13" x14ac:dyDescent="0.25">
      <c r="B7" s="40" t="s">
        <v>45</v>
      </c>
      <c r="C7" s="9" t="s">
        <v>46</v>
      </c>
      <c r="D7" s="43">
        <v>16061</v>
      </c>
      <c r="E7" s="20">
        <v>135926</v>
      </c>
      <c r="F7" s="44">
        <v>11.815988111178141</v>
      </c>
      <c r="H7" s="21"/>
      <c r="I7" s="21"/>
    </row>
    <row r="8" spans="2:13" x14ac:dyDescent="0.25">
      <c r="B8" s="40" t="s">
        <v>47</v>
      </c>
      <c r="C8" s="9" t="s">
        <v>48</v>
      </c>
      <c r="D8" s="43">
        <v>12259</v>
      </c>
      <c r="E8" s="20">
        <v>117612</v>
      </c>
      <c r="F8" s="44">
        <v>10.423256130326838</v>
      </c>
      <c r="H8" s="21"/>
      <c r="I8" s="21"/>
    </row>
    <row r="9" spans="2:13" x14ac:dyDescent="0.25">
      <c r="B9" s="40" t="s">
        <v>49</v>
      </c>
      <c r="C9" s="9" t="s">
        <v>50</v>
      </c>
      <c r="D9" s="43">
        <v>103914</v>
      </c>
      <c r="E9" s="20">
        <v>910615</v>
      </c>
      <c r="F9" s="44">
        <v>11.411408773191745</v>
      </c>
      <c r="H9" s="21"/>
      <c r="I9" s="21"/>
    </row>
    <row r="10" spans="2:13" x14ac:dyDescent="0.25">
      <c r="B10" s="40" t="s">
        <v>51</v>
      </c>
      <c r="C10" s="9" t="s">
        <v>52</v>
      </c>
      <c r="D10" s="43">
        <v>29594</v>
      </c>
      <c r="E10" s="20">
        <v>271826</v>
      </c>
      <c r="F10" s="44">
        <v>10.887111608161103</v>
      </c>
      <c r="H10" s="21"/>
      <c r="I10" s="21"/>
    </row>
    <row r="11" spans="2:13" x14ac:dyDescent="0.25">
      <c r="B11" s="40" t="s">
        <v>53</v>
      </c>
      <c r="C11" s="9" t="s">
        <v>54</v>
      </c>
      <c r="D11" s="43">
        <v>28382</v>
      </c>
      <c r="E11" s="20">
        <v>224821</v>
      </c>
      <c r="F11" s="44">
        <v>12.624265526796874</v>
      </c>
      <c r="H11" s="21"/>
      <c r="I11" s="21"/>
    </row>
    <row r="12" spans="2:13" x14ac:dyDescent="0.25">
      <c r="B12" s="40" t="s">
        <v>55</v>
      </c>
      <c r="C12" s="9" t="s">
        <v>56</v>
      </c>
      <c r="D12" s="43">
        <v>16014</v>
      </c>
      <c r="E12" s="20">
        <v>128413</v>
      </c>
      <c r="F12" s="44">
        <v>12.470700007008636</v>
      </c>
      <c r="H12" s="21"/>
      <c r="I12" s="21"/>
    </row>
    <row r="13" spans="2:13" x14ac:dyDescent="0.25">
      <c r="B13" s="40" t="s">
        <v>57</v>
      </c>
      <c r="C13" s="9" t="s">
        <v>58</v>
      </c>
      <c r="D13" s="43">
        <v>34917</v>
      </c>
      <c r="E13" s="20">
        <v>254250</v>
      </c>
      <c r="F13" s="44">
        <v>13.733333333333334</v>
      </c>
      <c r="H13" s="21"/>
      <c r="I13" s="21"/>
    </row>
    <row r="14" spans="2:13" x14ac:dyDescent="0.25">
      <c r="B14" s="40" t="s">
        <v>59</v>
      </c>
      <c r="C14" s="9" t="s">
        <v>60</v>
      </c>
      <c r="D14" s="43">
        <v>43204</v>
      </c>
      <c r="E14" s="20">
        <v>309057</v>
      </c>
      <c r="F14" s="44">
        <v>13.979298317138911</v>
      </c>
      <c r="H14" s="21"/>
      <c r="I14" s="21"/>
    </row>
    <row r="15" spans="2:13" x14ac:dyDescent="0.25">
      <c r="B15" s="40" t="s">
        <v>61</v>
      </c>
      <c r="C15" s="9" t="s">
        <v>62</v>
      </c>
      <c r="D15" s="43">
        <v>23683</v>
      </c>
      <c r="E15" s="20">
        <v>237085</v>
      </c>
      <c r="F15" s="44">
        <v>9.9892443638357538</v>
      </c>
      <c r="H15" s="21"/>
      <c r="I15" s="21"/>
    </row>
    <row r="16" spans="2:13" x14ac:dyDescent="0.25">
      <c r="B16" s="40" t="s">
        <v>63</v>
      </c>
      <c r="C16" s="9" t="s">
        <v>64</v>
      </c>
      <c r="D16" s="43">
        <v>235098</v>
      </c>
      <c r="E16" s="20">
        <v>1670439</v>
      </c>
      <c r="F16" s="44">
        <v>14.074024852149645</v>
      </c>
      <c r="H16" s="21"/>
      <c r="I16" s="21"/>
    </row>
    <row r="17" spans="2:9" x14ac:dyDescent="0.25">
      <c r="B17" s="40" t="s">
        <v>65</v>
      </c>
      <c r="C17" s="9" t="s">
        <v>66</v>
      </c>
      <c r="D17" s="43">
        <v>73832</v>
      </c>
      <c r="E17" s="20">
        <v>573777</v>
      </c>
      <c r="F17" s="44">
        <v>12.867716900468301</v>
      </c>
      <c r="H17" s="21"/>
      <c r="I17" s="21"/>
    </row>
    <row r="18" spans="2:9" x14ac:dyDescent="0.25">
      <c r="B18" s="40" t="s">
        <v>67</v>
      </c>
      <c r="C18" s="9" t="s">
        <v>68</v>
      </c>
      <c r="D18" s="43">
        <v>12646</v>
      </c>
      <c r="E18" s="20">
        <v>124508</v>
      </c>
      <c r="F18" s="44">
        <v>10.15677707456549</v>
      </c>
      <c r="H18" s="21"/>
      <c r="I18" s="21"/>
    </row>
    <row r="19" spans="2:9" x14ac:dyDescent="0.25">
      <c r="B19" s="40" t="s">
        <v>69</v>
      </c>
      <c r="C19" s="9" t="s">
        <v>70</v>
      </c>
      <c r="D19" s="43">
        <v>33669</v>
      </c>
      <c r="E19" s="20">
        <v>296794</v>
      </c>
      <c r="F19" s="44">
        <v>11.3442320262539</v>
      </c>
      <c r="H19" s="21"/>
      <c r="I19" s="21"/>
    </row>
    <row r="20" spans="2:9" x14ac:dyDescent="0.25">
      <c r="B20" s="40" t="s">
        <v>71</v>
      </c>
      <c r="C20" s="9" t="s">
        <v>72</v>
      </c>
      <c r="D20" s="43">
        <v>61451</v>
      </c>
      <c r="E20" s="20">
        <v>547216</v>
      </c>
      <c r="F20" s="44">
        <v>11.229752054033508</v>
      </c>
      <c r="H20" s="21"/>
      <c r="I20" s="21"/>
    </row>
    <row r="21" spans="2:9" x14ac:dyDescent="0.25">
      <c r="B21" s="40" t="s">
        <v>73</v>
      </c>
      <c r="C21" s="9" t="s">
        <v>74</v>
      </c>
      <c r="D21" s="43">
        <v>28749</v>
      </c>
      <c r="E21" s="20">
        <v>256571</v>
      </c>
      <c r="F21" s="44">
        <v>11.205085531880064</v>
      </c>
      <c r="H21" s="21"/>
      <c r="I21" s="21"/>
    </row>
    <row r="22" spans="2:9" x14ac:dyDescent="0.25">
      <c r="B22" s="40" t="s">
        <v>75</v>
      </c>
      <c r="C22" s="9" t="s">
        <v>76</v>
      </c>
      <c r="D22" s="43">
        <v>20062</v>
      </c>
      <c r="E22" s="20">
        <v>205671</v>
      </c>
      <c r="F22" s="44">
        <v>9.754413602306597</v>
      </c>
      <c r="H22" s="21"/>
      <c r="I22" s="21"/>
    </row>
    <row r="23" spans="2:9" x14ac:dyDescent="0.25">
      <c r="B23" s="40" t="s">
        <v>77</v>
      </c>
      <c r="C23" s="9" t="s">
        <v>78</v>
      </c>
      <c r="D23" s="43">
        <v>10723</v>
      </c>
      <c r="E23" s="20">
        <v>133737</v>
      </c>
      <c r="F23" s="44">
        <v>8.0179755789347738</v>
      </c>
      <c r="H23" s="21"/>
      <c r="I23" s="21"/>
    </row>
    <row r="24" spans="2:9" x14ac:dyDescent="0.25">
      <c r="B24" s="40" t="s">
        <v>79</v>
      </c>
      <c r="C24" s="9" t="s">
        <v>80</v>
      </c>
      <c r="D24" s="43">
        <v>17748</v>
      </c>
      <c r="E24" s="20">
        <v>149520</v>
      </c>
      <c r="F24" s="44">
        <v>11.869983948635635</v>
      </c>
      <c r="H24" s="21"/>
      <c r="I24" s="21"/>
    </row>
    <row r="25" spans="2:9" x14ac:dyDescent="0.25">
      <c r="B25" s="40" t="s">
        <v>81</v>
      </c>
      <c r="C25" s="9" t="s">
        <v>82</v>
      </c>
      <c r="D25" s="43">
        <v>53346</v>
      </c>
      <c r="E25" s="20">
        <v>446621</v>
      </c>
      <c r="F25" s="44">
        <v>11.944355505003124</v>
      </c>
      <c r="H25" s="21"/>
      <c r="I25" s="21"/>
    </row>
    <row r="26" spans="2:9" x14ac:dyDescent="0.25">
      <c r="B26" s="40" t="s">
        <v>83</v>
      </c>
      <c r="C26" s="9" t="s">
        <v>84</v>
      </c>
      <c r="D26" s="43">
        <v>49429</v>
      </c>
      <c r="E26" s="20">
        <v>496607</v>
      </c>
      <c r="F26" s="44">
        <v>9.9533433882325468</v>
      </c>
      <c r="H26" s="21"/>
      <c r="I26" s="21"/>
    </row>
    <row r="27" spans="2:9" x14ac:dyDescent="0.25">
      <c r="B27" s="40" t="s">
        <v>85</v>
      </c>
      <c r="C27" s="9" t="s">
        <v>86</v>
      </c>
      <c r="D27" s="43">
        <v>10616</v>
      </c>
      <c r="E27" s="20">
        <v>103135</v>
      </c>
      <c r="F27" s="44">
        <v>10.293304891646871</v>
      </c>
      <c r="H27" s="21"/>
      <c r="I27" s="21"/>
    </row>
    <row r="28" spans="2:9" x14ac:dyDescent="0.25">
      <c r="B28" s="40" t="s">
        <v>87</v>
      </c>
      <c r="C28" s="9" t="s">
        <v>88</v>
      </c>
      <c r="D28" s="43">
        <v>37605</v>
      </c>
      <c r="E28" s="20">
        <v>353173</v>
      </c>
      <c r="F28" s="44">
        <v>10.647756198803419</v>
      </c>
      <c r="H28" s="21"/>
      <c r="I28" s="21"/>
    </row>
    <row r="29" spans="2:9" x14ac:dyDescent="0.25">
      <c r="B29" s="40" t="s">
        <v>89</v>
      </c>
      <c r="C29" s="9" t="s">
        <v>90</v>
      </c>
      <c r="D29" s="43">
        <v>53127</v>
      </c>
      <c r="E29" s="20">
        <v>439694</v>
      </c>
      <c r="F29" s="44">
        <v>12.082721165173963</v>
      </c>
      <c r="H29" s="21"/>
      <c r="I29" s="21"/>
    </row>
    <row r="30" spans="2:9" x14ac:dyDescent="0.25">
      <c r="B30" s="40" t="s">
        <v>91</v>
      </c>
      <c r="C30" s="9" t="s">
        <v>92</v>
      </c>
      <c r="D30" s="43">
        <v>49798</v>
      </c>
      <c r="E30" s="20">
        <v>416892</v>
      </c>
      <c r="F30" s="44">
        <v>11.945060111491705</v>
      </c>
      <c r="H30" s="21"/>
      <c r="I30" s="21"/>
    </row>
    <row r="31" spans="2:9" x14ac:dyDescent="0.25">
      <c r="B31" s="40" t="s">
        <v>93</v>
      </c>
      <c r="C31" s="9" t="s">
        <v>94</v>
      </c>
      <c r="D31" s="43">
        <v>44674</v>
      </c>
      <c r="E31" s="20">
        <v>486808</v>
      </c>
      <c r="F31" s="44">
        <v>9.1769239618083525</v>
      </c>
      <c r="H31" s="21"/>
      <c r="I31" s="21"/>
    </row>
    <row r="32" spans="2:9" x14ac:dyDescent="0.25">
      <c r="B32" s="40" t="s">
        <v>95</v>
      </c>
      <c r="C32" s="9" t="s">
        <v>96</v>
      </c>
      <c r="D32" s="43">
        <v>29960</v>
      </c>
      <c r="E32" s="20">
        <v>349522</v>
      </c>
      <c r="F32" s="44">
        <v>8.5717065020227619</v>
      </c>
      <c r="H32" s="21"/>
      <c r="I32" s="21"/>
    </row>
    <row r="33" spans="2:9" x14ac:dyDescent="0.25">
      <c r="B33" s="40" t="s">
        <v>97</v>
      </c>
      <c r="C33" s="9" t="s">
        <v>98</v>
      </c>
      <c r="D33" s="43">
        <v>81752</v>
      </c>
      <c r="E33" s="20">
        <v>757506</v>
      </c>
      <c r="F33" s="44">
        <v>10.79225775109372</v>
      </c>
      <c r="H33" s="21"/>
      <c r="I33" s="21"/>
    </row>
    <row r="34" spans="2:9" x14ac:dyDescent="0.25">
      <c r="B34" s="40" t="s">
        <v>99</v>
      </c>
      <c r="C34" s="9" t="s">
        <v>100</v>
      </c>
      <c r="D34" s="43">
        <v>85811</v>
      </c>
      <c r="E34" s="20">
        <v>615137</v>
      </c>
      <c r="F34" s="44">
        <v>13.949900591250405</v>
      </c>
      <c r="H34" s="21"/>
      <c r="I34" s="21"/>
    </row>
    <row r="35" spans="2:9" x14ac:dyDescent="0.25">
      <c r="B35" s="40" t="s">
        <v>101</v>
      </c>
      <c r="C35" s="9" t="s">
        <v>102</v>
      </c>
      <c r="D35" s="43">
        <v>171070</v>
      </c>
      <c r="E35" s="20">
        <v>1128621</v>
      </c>
      <c r="F35" s="44">
        <v>15.157435489858864</v>
      </c>
      <c r="H35" s="21"/>
      <c r="I35" s="21"/>
    </row>
    <row r="36" spans="2:9" x14ac:dyDescent="0.25">
      <c r="B36" s="40" t="s">
        <v>103</v>
      </c>
      <c r="C36" s="9" t="s">
        <v>104</v>
      </c>
      <c r="D36" s="43">
        <v>15748</v>
      </c>
      <c r="E36" s="20">
        <v>162102</v>
      </c>
      <c r="F36" s="44">
        <v>9.7148708837645437</v>
      </c>
      <c r="H36" s="21"/>
      <c r="I36" s="21"/>
    </row>
    <row r="37" spans="2:9" x14ac:dyDescent="0.25">
      <c r="B37" s="40" t="s">
        <v>105</v>
      </c>
      <c r="C37" s="9" t="s">
        <v>106</v>
      </c>
      <c r="D37" s="43">
        <v>172754</v>
      </c>
      <c r="E37" s="20">
        <v>1316874</v>
      </c>
      <c r="F37" s="44">
        <v>13.118491214801113</v>
      </c>
      <c r="H37" s="21"/>
      <c r="I37" s="21"/>
    </row>
    <row r="38" spans="2:9" x14ac:dyDescent="0.25">
      <c r="B38" s="40" t="s">
        <v>107</v>
      </c>
      <c r="C38" s="9" t="s">
        <v>108</v>
      </c>
      <c r="D38" s="43">
        <v>157917</v>
      </c>
      <c r="E38" s="20">
        <v>954613</v>
      </c>
      <c r="F38" s="44">
        <v>16.542515134405249</v>
      </c>
      <c r="H38" s="21"/>
      <c r="I38" s="21"/>
    </row>
    <row r="39" spans="2:9" x14ac:dyDescent="0.25">
      <c r="B39" s="40" t="s">
        <v>109</v>
      </c>
      <c r="C39" s="9" t="s">
        <v>110</v>
      </c>
      <c r="D39" s="43">
        <v>113931</v>
      </c>
      <c r="E39" s="20">
        <v>861231</v>
      </c>
      <c r="F39" s="44">
        <v>13.228854976191057</v>
      </c>
      <c r="H39" s="21"/>
      <c r="I39" s="21"/>
    </row>
    <row r="40" spans="2:9" x14ac:dyDescent="0.25">
      <c r="B40" s="40" t="s">
        <v>111</v>
      </c>
      <c r="C40" s="9" t="s">
        <v>112</v>
      </c>
      <c r="D40" s="43">
        <v>20375</v>
      </c>
      <c r="E40" s="20">
        <v>187322</v>
      </c>
      <c r="F40" s="44">
        <v>10.87699255826865</v>
      </c>
      <c r="H40" s="21"/>
      <c r="I40" s="21"/>
    </row>
    <row r="41" spans="2:9" x14ac:dyDescent="0.25">
      <c r="B41" s="40" t="s">
        <v>113</v>
      </c>
      <c r="C41" s="9" t="s">
        <v>114</v>
      </c>
      <c r="D41" s="43">
        <v>64384</v>
      </c>
      <c r="E41" s="20">
        <v>503463</v>
      </c>
      <c r="F41" s="44">
        <v>12.788228727831042</v>
      </c>
      <c r="H41" s="21"/>
      <c r="I41" s="21"/>
    </row>
    <row r="42" spans="2:9" x14ac:dyDescent="0.25">
      <c r="B42" s="40" t="s">
        <v>115</v>
      </c>
      <c r="C42" s="9" t="s">
        <v>116</v>
      </c>
      <c r="D42" s="43">
        <v>115810</v>
      </c>
      <c r="E42" s="20">
        <v>1021653</v>
      </c>
      <c r="F42" s="44">
        <v>11.335551307537882</v>
      </c>
      <c r="H42" s="21"/>
      <c r="I42" s="21"/>
    </row>
    <row r="43" spans="2:9" x14ac:dyDescent="0.25">
      <c r="B43" s="40" t="s">
        <v>117</v>
      </c>
      <c r="C43" s="9" t="s">
        <v>118</v>
      </c>
      <c r="D43" s="43">
        <v>20285</v>
      </c>
      <c r="E43" s="20">
        <v>214504</v>
      </c>
      <c r="F43" s="44">
        <v>9.4567001081564914</v>
      </c>
      <c r="H43" s="21"/>
      <c r="I43" s="21"/>
    </row>
    <row r="44" spans="2:9" x14ac:dyDescent="0.25">
      <c r="B44" s="40" t="s">
        <v>119</v>
      </c>
      <c r="C44" s="9" t="s">
        <v>120</v>
      </c>
      <c r="D44" s="43">
        <v>29872</v>
      </c>
      <c r="E44" s="20">
        <v>343082</v>
      </c>
      <c r="F44" s="44">
        <v>8.7069563544575352</v>
      </c>
      <c r="H44" s="21"/>
      <c r="I44" s="21"/>
    </row>
    <row r="45" spans="2:9" x14ac:dyDescent="0.25">
      <c r="B45" s="40" t="s">
        <v>121</v>
      </c>
      <c r="C45" s="9" t="s">
        <v>122</v>
      </c>
      <c r="D45" s="43">
        <v>26071</v>
      </c>
      <c r="E45" s="20">
        <v>275463</v>
      </c>
      <c r="F45" s="44">
        <v>9.464428979572574</v>
      </c>
      <c r="H45" s="21"/>
      <c r="I45" s="21"/>
    </row>
    <row r="46" spans="2:9" x14ac:dyDescent="0.25">
      <c r="B46" s="40" t="s">
        <v>123</v>
      </c>
      <c r="C46" s="9" t="s">
        <v>124</v>
      </c>
      <c r="D46" s="43">
        <v>82734</v>
      </c>
      <c r="E46" s="20">
        <v>622379</v>
      </c>
      <c r="F46" s="44">
        <v>13.293186306093233</v>
      </c>
      <c r="H46" s="21"/>
      <c r="I46" s="21"/>
    </row>
    <row r="47" spans="2:9" x14ac:dyDescent="0.25">
      <c r="B47" s="40" t="s">
        <v>125</v>
      </c>
      <c r="C47" s="9" t="s">
        <v>126</v>
      </c>
      <c r="D47" s="43">
        <v>19481</v>
      </c>
      <c r="E47" s="20">
        <v>188777</v>
      </c>
      <c r="F47" s="44">
        <v>10.319583423828114</v>
      </c>
      <c r="H47" s="21"/>
      <c r="I47" s="21"/>
    </row>
    <row r="48" spans="2:9" x14ac:dyDescent="0.25">
      <c r="B48" s="40" t="s">
        <v>127</v>
      </c>
      <c r="C48" s="9" t="s">
        <v>128</v>
      </c>
      <c r="D48" s="43">
        <v>136533</v>
      </c>
      <c r="E48" s="20">
        <v>1128078</v>
      </c>
      <c r="F48" s="44">
        <v>12.103152441586486</v>
      </c>
      <c r="H48" s="21"/>
      <c r="I48" s="21"/>
    </row>
    <row r="49" spans="2:9" x14ac:dyDescent="0.25">
      <c r="B49" s="40" t="s">
        <v>129</v>
      </c>
      <c r="C49" s="9" t="s">
        <v>130</v>
      </c>
      <c r="D49" s="43">
        <v>58883</v>
      </c>
      <c r="E49" s="20">
        <v>548642</v>
      </c>
      <c r="F49" s="44">
        <v>10.73249951698922</v>
      </c>
      <c r="H49" s="21"/>
      <c r="I49" s="21"/>
    </row>
    <row r="50" spans="2:9" x14ac:dyDescent="0.25">
      <c r="B50" s="40" t="s">
        <v>131</v>
      </c>
      <c r="C50" s="9" t="s">
        <v>132</v>
      </c>
      <c r="D50" s="43">
        <v>14488</v>
      </c>
      <c r="E50" s="20">
        <v>147620</v>
      </c>
      <c r="F50" s="44">
        <v>9.8143882942690688</v>
      </c>
      <c r="H50" s="21"/>
      <c r="I50" s="21"/>
    </row>
    <row r="51" spans="2:9" x14ac:dyDescent="0.25">
      <c r="B51" s="40" t="s">
        <v>133</v>
      </c>
      <c r="C51" s="9" t="s">
        <v>134</v>
      </c>
      <c r="D51" s="43">
        <v>32846</v>
      </c>
      <c r="E51" s="20">
        <v>279219</v>
      </c>
      <c r="F51" s="44">
        <v>11.763526121073422</v>
      </c>
      <c r="H51" s="21"/>
      <c r="I51" s="21"/>
    </row>
    <row r="52" spans="2:9" x14ac:dyDescent="0.25">
      <c r="B52" s="40" t="s">
        <v>135</v>
      </c>
      <c r="C52" s="9" t="s">
        <v>136</v>
      </c>
      <c r="D52" s="43">
        <v>7740</v>
      </c>
      <c r="E52" s="20">
        <v>64015</v>
      </c>
      <c r="F52" s="44">
        <v>12.090916191517612</v>
      </c>
      <c r="H52" s="21"/>
      <c r="I52" s="21"/>
    </row>
    <row r="53" spans="2:9" x14ac:dyDescent="0.25">
      <c r="B53" s="40" t="s">
        <v>137</v>
      </c>
      <c r="C53" s="9" t="s">
        <v>138</v>
      </c>
      <c r="D53" s="43">
        <v>85754</v>
      </c>
      <c r="E53" s="20">
        <v>660211</v>
      </c>
      <c r="F53" s="44">
        <v>12.988877798158468</v>
      </c>
      <c r="H53" s="21"/>
      <c r="I53" s="21"/>
    </row>
    <row r="54" spans="2:9" x14ac:dyDescent="0.25">
      <c r="B54" s="40" t="s">
        <v>139</v>
      </c>
      <c r="C54" s="9" t="s">
        <v>140</v>
      </c>
      <c r="D54" s="43">
        <v>43469</v>
      </c>
      <c r="E54" s="20">
        <v>414341</v>
      </c>
      <c r="F54" s="44">
        <v>10.491117219874452</v>
      </c>
      <c r="H54" s="21"/>
      <c r="I54" s="21"/>
    </row>
    <row r="55" spans="2:9" x14ac:dyDescent="0.25">
      <c r="B55" s="40" t="s">
        <v>141</v>
      </c>
      <c r="C55" s="9" t="s">
        <v>142</v>
      </c>
      <c r="D55" s="43">
        <v>63520</v>
      </c>
      <c r="E55" s="20">
        <v>470083</v>
      </c>
      <c r="F55" s="44">
        <v>13.512507365720522</v>
      </c>
      <c r="H55" s="21"/>
      <c r="I55" s="21"/>
    </row>
    <row r="56" spans="2:9" x14ac:dyDescent="0.25">
      <c r="B56" s="40" t="s">
        <v>143</v>
      </c>
      <c r="C56" s="9" t="s">
        <v>144</v>
      </c>
      <c r="D56" s="43">
        <v>15728</v>
      </c>
      <c r="E56" s="20">
        <v>148194</v>
      </c>
      <c r="F56" s="44">
        <v>10.613115240832963</v>
      </c>
      <c r="H56" s="21"/>
      <c r="I56" s="21"/>
    </row>
    <row r="57" spans="2:9" x14ac:dyDescent="0.25">
      <c r="B57" s="40" t="s">
        <v>145</v>
      </c>
      <c r="C57" s="9" t="s">
        <v>146</v>
      </c>
      <c r="D57" s="43">
        <v>25034</v>
      </c>
      <c r="E57" s="20">
        <v>247693</v>
      </c>
      <c r="F57" s="44">
        <v>10.106866160933091</v>
      </c>
      <c r="H57" s="21"/>
      <c r="I57" s="21"/>
    </row>
    <row r="58" spans="2:9" x14ac:dyDescent="0.25">
      <c r="B58" s="40" t="s">
        <v>147</v>
      </c>
      <c r="C58" s="9" t="s">
        <v>148</v>
      </c>
      <c r="D58" s="43">
        <v>85806</v>
      </c>
      <c r="E58" s="20">
        <v>607292</v>
      </c>
      <c r="F58" s="44">
        <v>14.129282124579278</v>
      </c>
      <c r="H58" s="21"/>
      <c r="I58" s="21"/>
    </row>
    <row r="59" spans="2:9" x14ac:dyDescent="0.25">
      <c r="B59" s="40" t="s">
        <v>149</v>
      </c>
      <c r="C59" s="9" t="s">
        <v>150</v>
      </c>
      <c r="D59" s="43">
        <v>15561</v>
      </c>
      <c r="E59" s="20">
        <v>156035</v>
      </c>
      <c r="F59" s="44">
        <v>9.9727625212292121</v>
      </c>
      <c r="H59" s="21"/>
      <c r="I59" s="21"/>
    </row>
    <row r="60" spans="2:9" x14ac:dyDescent="0.25">
      <c r="B60" s="40" t="s">
        <v>151</v>
      </c>
      <c r="C60" s="9" t="s">
        <v>152</v>
      </c>
      <c r="D60" s="43">
        <v>62844</v>
      </c>
      <c r="E60" s="20">
        <v>622420</v>
      </c>
      <c r="F60" s="44">
        <v>10.096719257093282</v>
      </c>
      <c r="H60" s="21"/>
      <c r="I60" s="21"/>
    </row>
    <row r="61" spans="2:9" x14ac:dyDescent="0.25">
      <c r="B61" s="40" t="s">
        <v>153</v>
      </c>
      <c r="C61" s="9" t="s">
        <v>154</v>
      </c>
      <c r="D61" s="43">
        <v>92508</v>
      </c>
      <c r="E61" s="20">
        <v>865021</v>
      </c>
      <c r="F61" s="44">
        <v>10.694306843417674</v>
      </c>
      <c r="H61" s="21"/>
      <c r="I61" s="21"/>
    </row>
    <row r="62" spans="2:9" x14ac:dyDescent="0.25">
      <c r="B62" s="40" t="s">
        <v>155</v>
      </c>
      <c r="C62" s="9" t="s">
        <v>156</v>
      </c>
      <c r="D62" s="43">
        <v>19991</v>
      </c>
      <c r="E62" s="20">
        <v>178196</v>
      </c>
      <c r="F62" s="44">
        <v>11.218545870838852</v>
      </c>
      <c r="H62" s="21"/>
      <c r="I62" s="21"/>
    </row>
    <row r="63" spans="2:9" x14ac:dyDescent="0.25">
      <c r="B63" s="40" t="s">
        <v>157</v>
      </c>
      <c r="C63" s="9" t="s">
        <v>158</v>
      </c>
      <c r="D63" s="43">
        <v>314942</v>
      </c>
      <c r="E63" s="20">
        <v>2095557</v>
      </c>
      <c r="F63" s="44">
        <v>15.029035239795435</v>
      </c>
      <c r="H63" s="21"/>
      <c r="I63" s="21"/>
    </row>
    <row r="64" spans="2:9" x14ac:dyDescent="0.25">
      <c r="B64" s="40" t="s">
        <v>159</v>
      </c>
      <c r="C64" s="9" t="s">
        <v>160</v>
      </c>
      <c r="D64" s="43">
        <v>63859</v>
      </c>
      <c r="E64" s="20">
        <v>659487</v>
      </c>
      <c r="F64" s="44">
        <v>9.6831324954093105</v>
      </c>
      <c r="H64" s="21"/>
      <c r="I64" s="21"/>
    </row>
    <row r="65" spans="2:9" x14ac:dyDescent="0.25">
      <c r="B65" s="40" t="s">
        <v>161</v>
      </c>
      <c r="C65" s="9" t="s">
        <v>162</v>
      </c>
      <c r="D65" s="43">
        <v>27404</v>
      </c>
      <c r="E65" s="20">
        <v>236758</v>
      </c>
      <c r="F65" s="44">
        <v>11.574688078121964</v>
      </c>
      <c r="H65" s="21"/>
      <c r="I65" s="21"/>
    </row>
    <row r="66" spans="2:9" x14ac:dyDescent="0.25">
      <c r="B66" s="40" t="s">
        <v>163</v>
      </c>
      <c r="C66" s="9" t="s">
        <v>164</v>
      </c>
      <c r="D66" s="43">
        <v>160104</v>
      </c>
      <c r="E66" s="20">
        <v>1186632</v>
      </c>
      <c r="F66" s="44">
        <v>13.492304269562929</v>
      </c>
      <c r="H66" s="21"/>
      <c r="I66" s="21"/>
    </row>
    <row r="67" spans="2:9" x14ac:dyDescent="0.25">
      <c r="B67" s="40" t="s">
        <v>165</v>
      </c>
      <c r="C67" s="9" t="s">
        <v>166</v>
      </c>
      <c r="D67" s="43">
        <v>69508</v>
      </c>
      <c r="E67" s="20">
        <v>545797</v>
      </c>
      <c r="F67" s="44">
        <v>12.735137789324602</v>
      </c>
      <c r="H67" s="21"/>
      <c r="I67" s="21"/>
    </row>
    <row r="68" spans="2:9" x14ac:dyDescent="0.25">
      <c r="B68" s="40" t="s">
        <v>167</v>
      </c>
      <c r="C68" s="9" t="s">
        <v>168</v>
      </c>
      <c r="D68" s="43">
        <v>66195</v>
      </c>
      <c r="E68" s="20">
        <v>567398</v>
      </c>
      <c r="F68" s="44">
        <v>11.666414051512342</v>
      </c>
      <c r="H68" s="21"/>
      <c r="I68" s="21"/>
    </row>
    <row r="69" spans="2:9" x14ac:dyDescent="0.25">
      <c r="B69" s="40" t="s">
        <v>169</v>
      </c>
      <c r="C69" s="9" t="s">
        <v>170</v>
      </c>
      <c r="D69" s="43">
        <v>24133</v>
      </c>
      <c r="E69" s="20">
        <v>194095</v>
      </c>
      <c r="F69" s="44">
        <v>12.433602102063421</v>
      </c>
      <c r="H69" s="21"/>
      <c r="I69" s="21"/>
    </row>
    <row r="70" spans="2:9" x14ac:dyDescent="0.25">
      <c r="B70" s="40" t="s">
        <v>171</v>
      </c>
      <c r="C70" s="9" t="s">
        <v>172</v>
      </c>
      <c r="D70" s="43">
        <v>59633</v>
      </c>
      <c r="E70" s="20">
        <v>398801</v>
      </c>
      <c r="F70" s="44">
        <v>14.953071832818873</v>
      </c>
      <c r="H70" s="21"/>
      <c r="I70" s="21"/>
    </row>
    <row r="71" spans="2:9" x14ac:dyDescent="0.25">
      <c r="B71" s="40" t="s">
        <v>173</v>
      </c>
      <c r="C71" s="9" t="s">
        <v>174</v>
      </c>
      <c r="D71" s="43">
        <v>107602</v>
      </c>
      <c r="E71" s="20">
        <v>931561</v>
      </c>
      <c r="F71" s="44">
        <v>11.550719705955917</v>
      </c>
      <c r="H71" s="21"/>
      <c r="I71" s="21"/>
    </row>
    <row r="72" spans="2:9" x14ac:dyDescent="0.25">
      <c r="B72" s="40" t="s">
        <v>175</v>
      </c>
      <c r="C72" s="9" t="s">
        <v>176</v>
      </c>
      <c r="D72" s="43">
        <v>59907</v>
      </c>
      <c r="E72" s="20">
        <v>628101</v>
      </c>
      <c r="F72" s="44">
        <v>9.537797265089532</v>
      </c>
      <c r="H72" s="21"/>
      <c r="I72" s="21"/>
    </row>
    <row r="73" spans="2:9" x14ac:dyDescent="0.25">
      <c r="B73" s="40" t="s">
        <v>177</v>
      </c>
      <c r="C73" s="9" t="s">
        <v>178</v>
      </c>
      <c r="D73" s="43">
        <v>219375</v>
      </c>
      <c r="E73" s="20">
        <v>1503638</v>
      </c>
      <c r="F73" s="44">
        <v>14.589615319644755</v>
      </c>
      <c r="H73" s="21"/>
      <c r="I73" s="21"/>
    </row>
    <row r="74" spans="2:9" x14ac:dyDescent="0.25">
      <c r="B74" s="40" t="s">
        <v>179</v>
      </c>
      <c r="C74" s="9" t="s">
        <v>180</v>
      </c>
      <c r="D74" s="43">
        <v>18806</v>
      </c>
      <c r="E74" s="20">
        <v>193975</v>
      </c>
      <c r="F74" s="44">
        <v>9.6950637968810405</v>
      </c>
      <c r="H74" s="21"/>
      <c r="I74" s="21"/>
    </row>
    <row r="75" spans="2:9" x14ac:dyDescent="0.25">
      <c r="B75" s="40" t="s">
        <v>181</v>
      </c>
      <c r="C75" s="9" t="s">
        <v>182</v>
      </c>
      <c r="D75" s="43">
        <v>48072</v>
      </c>
      <c r="E75" s="20">
        <v>463514</v>
      </c>
      <c r="F75" s="44">
        <v>10.37120777365948</v>
      </c>
      <c r="H75" s="21"/>
      <c r="I75" s="21"/>
    </row>
    <row r="76" spans="2:9" x14ac:dyDescent="0.25">
      <c r="B76" s="40" t="s">
        <v>183</v>
      </c>
      <c r="C76" s="9" t="s">
        <v>184</v>
      </c>
      <c r="D76" s="43">
        <v>52588</v>
      </c>
      <c r="E76" s="20">
        <v>461631</v>
      </c>
      <c r="F76" s="44">
        <v>11.391782614252509</v>
      </c>
      <c r="H76" s="21"/>
      <c r="I76" s="21"/>
    </row>
    <row r="77" spans="2:9" x14ac:dyDescent="0.25">
      <c r="B77" s="40" t="s">
        <v>185</v>
      </c>
      <c r="C77" s="9" t="s">
        <v>186</v>
      </c>
      <c r="D77" s="43">
        <v>34156</v>
      </c>
      <c r="E77" s="20">
        <v>357092</v>
      </c>
      <c r="F77" s="44">
        <v>9.5650420619896277</v>
      </c>
      <c r="H77" s="21"/>
      <c r="I77" s="21"/>
    </row>
    <row r="78" spans="2:9" x14ac:dyDescent="0.25">
      <c r="B78" s="40" t="s">
        <v>187</v>
      </c>
      <c r="C78" s="9" t="s">
        <v>188</v>
      </c>
      <c r="D78" s="43">
        <v>43233</v>
      </c>
      <c r="E78" s="20">
        <v>659656</v>
      </c>
      <c r="F78" s="44">
        <v>6.5538705022011481</v>
      </c>
      <c r="H78" s="21"/>
      <c r="I78" s="21"/>
    </row>
    <row r="79" spans="2:9" x14ac:dyDescent="0.25">
      <c r="B79" s="40" t="s">
        <v>189</v>
      </c>
      <c r="C79" s="9" t="s">
        <v>190</v>
      </c>
      <c r="D79" s="43">
        <v>230203</v>
      </c>
      <c r="E79" s="20">
        <v>1871885</v>
      </c>
      <c r="F79" s="44">
        <v>12.297924284878611</v>
      </c>
      <c r="H79" s="21"/>
      <c r="I79" s="21"/>
    </row>
    <row r="80" spans="2:9" x14ac:dyDescent="0.25">
      <c r="B80" s="40" t="s">
        <v>191</v>
      </c>
      <c r="C80" s="9" t="s">
        <v>192</v>
      </c>
      <c r="D80" s="43">
        <v>144842</v>
      </c>
      <c r="E80" s="20">
        <v>1027205</v>
      </c>
      <c r="F80" s="44">
        <v>14.100593357703673</v>
      </c>
      <c r="H80" s="21"/>
      <c r="I80" s="21"/>
    </row>
    <row r="81" spans="2:9" x14ac:dyDescent="0.25">
      <c r="B81" s="40" t="s">
        <v>193</v>
      </c>
      <c r="C81" s="9" t="s">
        <v>194</v>
      </c>
      <c r="D81" s="43">
        <v>91725</v>
      </c>
      <c r="E81" s="20">
        <v>1111365</v>
      </c>
      <c r="F81" s="44">
        <v>8.25336410630171</v>
      </c>
      <c r="H81" s="21"/>
      <c r="I81" s="21"/>
    </row>
    <row r="82" spans="2:9" x14ac:dyDescent="0.25">
      <c r="B82" s="40" t="s">
        <v>195</v>
      </c>
      <c r="C82" s="9" t="s">
        <v>196</v>
      </c>
      <c r="D82" s="43">
        <v>83040</v>
      </c>
      <c r="E82" s="20">
        <v>1140604</v>
      </c>
      <c r="F82" s="44">
        <v>7.2803532163660662</v>
      </c>
      <c r="H82" s="21"/>
      <c r="I82" s="21"/>
    </row>
    <row r="83" spans="2:9" x14ac:dyDescent="0.25">
      <c r="B83" s="40" t="s">
        <v>197</v>
      </c>
      <c r="C83" s="9" t="s">
        <v>198</v>
      </c>
      <c r="D83" s="43">
        <v>32068</v>
      </c>
      <c r="E83" s="20">
        <v>308626</v>
      </c>
      <c r="F83" s="44">
        <v>10.39056981589367</v>
      </c>
      <c r="H83" s="21"/>
      <c r="I83" s="21"/>
    </row>
    <row r="84" spans="2:9" x14ac:dyDescent="0.25">
      <c r="B84" s="40" t="s">
        <v>199</v>
      </c>
      <c r="C84" s="9" t="s">
        <v>200</v>
      </c>
      <c r="D84" s="43">
        <v>61796</v>
      </c>
      <c r="E84" s="20">
        <v>469116</v>
      </c>
      <c r="F84" s="44">
        <v>13.172861296566307</v>
      </c>
      <c r="H84" s="21"/>
      <c r="I84" s="21"/>
    </row>
    <row r="85" spans="2:9" x14ac:dyDescent="0.25">
      <c r="B85" s="40" t="s">
        <v>201</v>
      </c>
      <c r="C85" s="9" t="s">
        <v>202</v>
      </c>
      <c r="D85" s="43">
        <v>38540</v>
      </c>
      <c r="E85" s="20">
        <v>325587</v>
      </c>
      <c r="F85" s="44">
        <v>11.837081947375049</v>
      </c>
      <c r="H85" s="21"/>
      <c r="I85" s="21"/>
    </row>
    <row r="86" spans="2:9" x14ac:dyDescent="0.25">
      <c r="B86" s="40" t="s">
        <v>203</v>
      </c>
      <c r="C86" s="9" t="s">
        <v>204</v>
      </c>
      <c r="D86" s="43">
        <v>24408</v>
      </c>
      <c r="E86" s="20">
        <v>211271</v>
      </c>
      <c r="F86" s="44">
        <v>11.552934382854248</v>
      </c>
      <c r="H86" s="21"/>
      <c r="I86" s="21"/>
    </row>
    <row r="87" spans="2:9" x14ac:dyDescent="0.25">
      <c r="B87" s="40" t="s">
        <v>205</v>
      </c>
      <c r="C87" s="9" t="s">
        <v>206</v>
      </c>
      <c r="D87" s="43">
        <v>93769</v>
      </c>
      <c r="E87" s="20">
        <v>896911</v>
      </c>
      <c r="F87" s="44">
        <v>10.454660495857448</v>
      </c>
      <c r="H87" s="21"/>
      <c r="I87" s="21"/>
    </row>
    <row r="88" spans="2:9" x14ac:dyDescent="0.25">
      <c r="B88" s="40" t="s">
        <v>207</v>
      </c>
      <c r="C88" s="9" t="s">
        <v>208</v>
      </c>
      <c r="D88" s="43">
        <v>63350</v>
      </c>
      <c r="E88" s="20">
        <v>461489</v>
      </c>
      <c r="F88" s="44">
        <v>13.727304442792787</v>
      </c>
      <c r="H88" s="21"/>
      <c r="I88" s="21"/>
    </row>
    <row r="89" spans="2:9" x14ac:dyDescent="0.25">
      <c r="B89" s="40" t="s">
        <v>209</v>
      </c>
      <c r="C89" s="9" t="s">
        <v>210</v>
      </c>
      <c r="D89" s="43">
        <v>49984</v>
      </c>
      <c r="E89" s="20">
        <v>553890</v>
      </c>
      <c r="F89" s="44">
        <v>9.0241744750762791</v>
      </c>
      <c r="H89" s="21"/>
      <c r="I89" s="21"/>
    </row>
    <row r="90" spans="2:9" x14ac:dyDescent="0.25">
      <c r="B90" s="40" t="s">
        <v>211</v>
      </c>
      <c r="C90" s="9" t="s">
        <v>212</v>
      </c>
      <c r="D90" s="43">
        <v>51477</v>
      </c>
      <c r="E90" s="20">
        <v>362983</v>
      </c>
      <c r="F90" s="44">
        <v>14.181655890220753</v>
      </c>
      <c r="H90" s="21"/>
      <c r="I90" s="21"/>
    </row>
    <row r="91" spans="2:9" x14ac:dyDescent="0.25">
      <c r="B91" s="40" t="s">
        <v>213</v>
      </c>
      <c r="C91" s="9" t="s">
        <v>214</v>
      </c>
      <c r="D91" s="43">
        <v>42911</v>
      </c>
      <c r="E91" s="20">
        <v>315406</v>
      </c>
      <c r="F91" s="44">
        <v>13.605004343607922</v>
      </c>
      <c r="H91" s="21"/>
      <c r="I91" s="21"/>
    </row>
    <row r="92" spans="2:9" x14ac:dyDescent="0.25">
      <c r="B92" s="40" t="s">
        <v>215</v>
      </c>
      <c r="C92" s="9" t="s">
        <v>216</v>
      </c>
      <c r="D92" s="43">
        <v>36335</v>
      </c>
      <c r="E92" s="20">
        <v>306890</v>
      </c>
      <c r="F92" s="44">
        <v>11.839747140669294</v>
      </c>
      <c r="H92" s="21"/>
      <c r="I92" s="21"/>
    </row>
    <row r="93" spans="2:9" x14ac:dyDescent="0.25">
      <c r="B93" s="40" t="s">
        <v>217</v>
      </c>
      <c r="C93" s="9" t="s">
        <v>218</v>
      </c>
      <c r="D93" s="43">
        <v>29671</v>
      </c>
      <c r="E93" s="20">
        <v>279330</v>
      </c>
      <c r="F93" s="44">
        <v>10.622203128915618</v>
      </c>
      <c r="H93" s="21"/>
      <c r="I93" s="21"/>
    </row>
    <row r="94" spans="2:9" x14ac:dyDescent="0.25">
      <c r="B94" s="40" t="s">
        <v>219</v>
      </c>
      <c r="C94" s="9" t="s">
        <v>220</v>
      </c>
      <c r="D94" s="43">
        <v>15309</v>
      </c>
      <c r="E94" s="20">
        <v>117813</v>
      </c>
      <c r="F94" s="44">
        <v>12.994321509510835</v>
      </c>
      <c r="H94" s="21"/>
      <c r="I94" s="21"/>
    </row>
    <row r="95" spans="2:9" x14ac:dyDescent="0.25">
      <c r="B95" s="40" t="s">
        <v>221</v>
      </c>
      <c r="C95" s="9" t="s">
        <v>222</v>
      </c>
      <c r="D95" s="43">
        <v>89899</v>
      </c>
      <c r="E95" s="20">
        <v>1029083</v>
      </c>
      <c r="F95" s="44">
        <v>8.7358356906099903</v>
      </c>
      <c r="H95" s="21"/>
      <c r="I95" s="21"/>
    </row>
    <row r="96" spans="2:9" x14ac:dyDescent="0.25">
      <c r="B96" s="40" t="s">
        <v>223</v>
      </c>
      <c r="C96" s="9" t="s">
        <v>224</v>
      </c>
      <c r="D96" s="43">
        <v>114840</v>
      </c>
      <c r="E96" s="20">
        <v>1298985</v>
      </c>
      <c r="F96" s="44">
        <v>8.8407487384380889</v>
      </c>
      <c r="H96" s="21"/>
      <c r="I96" s="21"/>
    </row>
    <row r="97" spans="2:9" x14ac:dyDescent="0.25">
      <c r="B97" s="40" t="s">
        <v>225</v>
      </c>
      <c r="C97" s="9" t="s">
        <v>226</v>
      </c>
      <c r="D97" s="43">
        <v>187109</v>
      </c>
      <c r="E97" s="20">
        <v>1257777</v>
      </c>
      <c r="F97" s="44">
        <v>14.876166442859107</v>
      </c>
      <c r="H97" s="21"/>
      <c r="I97" s="21"/>
    </row>
    <row r="98" spans="2:9" x14ac:dyDescent="0.25">
      <c r="B98" s="40" t="s">
        <v>227</v>
      </c>
      <c r="C98" s="9" t="s">
        <v>228</v>
      </c>
      <c r="D98" s="43">
        <v>118172</v>
      </c>
      <c r="E98" s="20">
        <v>1118144</v>
      </c>
      <c r="F98" s="44">
        <v>10.568585083853241</v>
      </c>
      <c r="H98" s="21"/>
      <c r="I98" s="21"/>
    </row>
    <row r="99" spans="2:9" x14ac:dyDescent="0.25">
      <c r="B99" s="40" t="s">
        <v>229</v>
      </c>
      <c r="C99" s="9" t="s">
        <v>230</v>
      </c>
      <c r="D99" s="43">
        <v>95732</v>
      </c>
      <c r="E99" s="20">
        <v>961625</v>
      </c>
      <c r="F99" s="44">
        <v>9.9552320291173793</v>
      </c>
      <c r="H99" s="21"/>
      <c r="I99" s="21"/>
    </row>
    <row r="100" spans="2:9" x14ac:dyDescent="0.25">
      <c r="B100" s="40">
        <v>971</v>
      </c>
      <c r="C100" s="9" t="s">
        <v>231</v>
      </c>
      <c r="D100" s="43">
        <v>45315</v>
      </c>
      <c r="E100" s="20">
        <v>317447</v>
      </c>
      <c r="F100" s="44">
        <v>14.274823828859621</v>
      </c>
      <c r="H100" s="21"/>
      <c r="I100" s="21"/>
    </row>
    <row r="101" spans="2:9" x14ac:dyDescent="0.25">
      <c r="B101" s="40">
        <v>972</v>
      </c>
      <c r="C101" s="9" t="s">
        <v>232</v>
      </c>
      <c r="D101" s="43">
        <v>38335</v>
      </c>
      <c r="E101" s="20">
        <v>310229</v>
      </c>
      <c r="F101" s="44">
        <v>12.357000796186043</v>
      </c>
      <c r="H101" s="21"/>
      <c r="I101" s="21"/>
    </row>
    <row r="102" spans="2:9" x14ac:dyDescent="0.25">
      <c r="B102" s="40">
        <v>973</v>
      </c>
      <c r="C102" s="9" t="s">
        <v>233</v>
      </c>
      <c r="D102" s="43">
        <v>16950</v>
      </c>
      <c r="E102" s="20">
        <v>183694</v>
      </c>
      <c r="F102" s="44">
        <v>9.227301926029158</v>
      </c>
      <c r="H102" s="21"/>
      <c r="I102" s="21"/>
    </row>
    <row r="103" spans="2:9" x14ac:dyDescent="0.25">
      <c r="B103" s="45">
        <v>974</v>
      </c>
      <c r="C103" s="9" t="s">
        <v>234</v>
      </c>
      <c r="D103" s="43">
        <v>114314</v>
      </c>
      <c r="E103" s="20">
        <v>658427</v>
      </c>
      <c r="F103" s="44">
        <v>17.361681705033362</v>
      </c>
      <c r="H103" s="21"/>
      <c r="I103" s="21"/>
    </row>
    <row r="104" spans="2:9" x14ac:dyDescent="0.25">
      <c r="B104" s="45">
        <v>976</v>
      </c>
      <c r="C104" s="9" t="s">
        <v>235</v>
      </c>
      <c r="D104" s="43">
        <v>899</v>
      </c>
      <c r="E104" s="43">
        <v>139200</v>
      </c>
      <c r="F104" s="44">
        <v>0.64583333333333337</v>
      </c>
      <c r="H104" s="21"/>
      <c r="I104" s="21"/>
    </row>
    <row r="105" spans="2:9" x14ac:dyDescent="0.25">
      <c r="B105" s="46"/>
      <c r="C105" s="47" t="s">
        <v>10</v>
      </c>
      <c r="D105" s="48">
        <v>6479480</v>
      </c>
      <c r="E105" s="48">
        <v>54685359</v>
      </c>
      <c r="F105" s="49">
        <v>11.848655871492038</v>
      </c>
    </row>
    <row r="107" spans="2:9" x14ac:dyDescent="0.25">
      <c r="B107" s="4" t="s">
        <v>266</v>
      </c>
    </row>
    <row r="108" spans="2:9" x14ac:dyDescent="0.25">
      <c r="B108" s="4" t="s">
        <v>267</v>
      </c>
    </row>
    <row r="109" spans="2:9" x14ac:dyDescent="0.25">
      <c r="B109" s="4" t="s">
        <v>268</v>
      </c>
    </row>
  </sheetData>
  <mergeCells count="2">
    <mergeCell ref="H3:I3"/>
    <mergeCell ref="B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 1</vt:lpstr>
      <vt:lpstr>Tableau 1</vt:lpstr>
      <vt:lpstr>Graphique 2</vt:lpstr>
      <vt:lpstr>Tableau 2 </vt:lpstr>
      <vt:lpstr>Tableau Carte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HANANEL, Jérôme (DREES/OS/LCE)</dc:creator>
  <cp:lastModifiedBy>BETTY, Thierry (DREES/DIRECTION)</cp:lastModifiedBy>
  <dcterms:created xsi:type="dcterms:W3CDTF">2018-04-19T07:26:35Z</dcterms:created>
  <dcterms:modified xsi:type="dcterms:W3CDTF">2018-08-10T12:20:28Z</dcterms:modified>
</cp:coreProperties>
</file>