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80" windowHeight="8835" activeTab="2"/>
  </bookViews>
  <sheets>
    <sheet name="F10 - Tableau 1" sheetId="1" r:id="rId1"/>
    <sheet name="F10 - Tableau 2" sheetId="2" r:id="rId2"/>
    <sheet name="F10 - Tableau 3" sheetId="3" r:id="rId3"/>
    <sheet name=" F10 - Graphique 1" sheetId="4" r:id="rId4"/>
    <sheet name="F10 - Schéma" sheetId="5" r:id="rId5"/>
    <sheet name="F10 - Carte et Données RSA" sheetId="6" r:id="rId6"/>
  </sheets>
  <definedNames>
    <definedName name="_xlnm.Print_Area" localSheetId="0">'F10 - Tableau 1'!$B$2:$E$9</definedName>
    <definedName name="_xlnm.Print_Area" localSheetId="1">'F10 - Tableau 2'!$B$2:$E$27</definedName>
  </definedNames>
  <calcPr fullCalcOnLoad="1"/>
</workbook>
</file>

<file path=xl/comments6.xml><?xml version="1.0" encoding="utf-8"?>
<comments xmlns="http://schemas.openxmlformats.org/spreadsheetml/2006/main">
  <authors>
    <author>macalvo</author>
  </authors>
  <commentList>
    <comment ref="C101" authorId="0">
      <text>
        <r>
          <rPr>
            <b/>
            <sz val="8"/>
            <rFont val="Tahoma"/>
            <family val="2"/>
          </rPr>
          <t>macalvo:</t>
        </r>
        <r>
          <rPr>
            <sz val="8"/>
            <rFont val="Tahoma"/>
            <family val="2"/>
          </rPr>
          <t xml:space="preserve">
uniquement les données guadeloupe.</t>
        </r>
      </text>
    </comment>
    <comment ref="L29" authorId="0">
      <text>
        <r>
          <rPr>
            <b/>
            <sz val="8"/>
            <rFont val="Tahoma"/>
            <family val="2"/>
          </rPr>
          <t>macalvo:</t>
        </r>
        <r>
          <rPr>
            <sz val="8"/>
            <rFont val="Tahoma"/>
            <family val="2"/>
          </rPr>
          <t xml:space="preserve">
uniquement allocataires de la guadeloupe,st martin et st barthelemy non pris en compte
</t>
        </r>
      </text>
    </comment>
  </commentList>
</comments>
</file>

<file path=xl/sharedStrings.xml><?xml version="1.0" encoding="utf-8"?>
<sst xmlns="http://schemas.openxmlformats.org/spreadsheetml/2006/main" count="330" uniqueCount="285">
  <si>
    <t>N° Dep</t>
  </si>
  <si>
    <t>Libelle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</si>
  <si>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</si>
  <si>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</si>
  <si>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</si>
  <si>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</si>
  <si>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</si>
  <si>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</si>
  <si>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</si>
  <si>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</si>
  <si>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</si>
  <si>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</si>
  <si>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</si>
  <si>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</si>
  <si>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</si>
  <si>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</si>
  <si>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</si>
  <si>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</si>
  <si>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</si>
  <si>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</si>
  <si>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</si>
  <si>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</si>
  <si>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</si>
  <si>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</si>
  <si>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</si>
  <si>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</si>
  <si>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</si>
  <si>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</si>
  <si>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</si>
  <si>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</si>
  <si>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</si>
  <si>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</si>
  <si>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</si>
  <si>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</si>
  <si>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</si>
  <si>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</si>
  <si>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</si>
  <si>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</si>
  <si>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</si>
  <si>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</si>
  <si>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</si>
  <si>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</si>
  <si>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</si>
  <si>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</si>
  <si>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</si>
  <si>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</si>
  <si>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</si>
  <si>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</si>
  <si>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</si>
  <si>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</si>
  <si>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</si>
  <si>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</si>
  <si>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</si>
  <si>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</si>
  <si>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</si>
  <si>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</si>
  <si>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</si>
  <si>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</si>
  <si>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</si>
  <si>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</si>
  <si>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</si>
  <si>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</si>
  <si>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</si>
  <si>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</si>
  <si>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</si>
  <si>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</si>
  <si>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</si>
  <si>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</si>
  <si>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</si>
  <si>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</si>
  <si>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</si>
  <si>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</si>
  <si>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</si>
  <si>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</si>
  <si>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</si>
  <si>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</si>
  <si>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</si>
  <si>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</si>
  <si>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</si>
  <si>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</si>
  <si>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</si>
  <si>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</si>
  <si>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</si>
  <si>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</si>
  <si>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</si>
  <si>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</si>
  <si>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</si>
  <si>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</si>
  <si>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</si>
  <si>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</si>
  <si>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</si>
  <si>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</si>
  <si>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</si>
  <si>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</si>
  <si>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</si>
  <si>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</si>
  <si>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</si>
  <si>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</si>
  <si>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</si>
  <si>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</si>
  <si>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</si>
  <si>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</si>
  <si>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</si>
  <si>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</si>
  <si>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</si>
  <si>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</si>
  <si>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</si>
  <si>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</si>
  <si>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</si>
  <si>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</si>
  <si>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</si>
  <si>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</si>
  <si>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</si>
  <si>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</si>
  <si>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</si>
  <si>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</si>
  <si>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</si>
  <si>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</si>
  <si>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</si>
  <si>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</si>
  <si>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</si>
  <si>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</si>
  <si>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</si>
  <si>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</si>
  <si>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</si>
  <si>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</si>
  <si>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</si>
  <si>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</si>
  <si>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</si>
  <si>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</si>
  <si>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</si>
  <si>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</si>
  <si>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</si>
  <si>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</si>
  <si>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</si>
  <si>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</si>
  <si>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</si>
  <si>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</si>
  <si>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</si>
  <si>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</si>
  <si>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</si>
  <si>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</si>
  <si>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</si>
  <si>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</si>
  <si>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</si>
  <si>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</si>
  <si>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</si>
  <si>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</si>
  <si>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</si>
  <si>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</si>
  <si>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</si>
  <si>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</si>
  <si>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</si>
  <si>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</si>
  <si>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</si>
  <si>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</si>
  <si>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</si>
  <si>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</si>
  <si>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</si>
  <si>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</si>
  <si>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</si>
  <si>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</si>
  <si>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</si>
  <si>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</si>
  <si>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</si>
  <si>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</si>
  <si>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</si>
  <si>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</si>
  <si>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</si>
  <si>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</si>
  <si>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</si>
  <si>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</si>
  <si>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</si>
  <si>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</si>
  <si>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</si>
  <si>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</si>
  <si>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</si>
  <si>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</si>
  <si>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</si>
  <si>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</si>
  <si>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</si>
  <si>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</si>
  <si>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</si>
  <si>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</si>
  <si>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</si>
  <si>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</si>
  <si>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</si>
  <si>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</si>
  <si>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</si>
  <si>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</si>
  <si>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</si>
  <si>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</si>
  <si>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</si>
  <si>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</si>
  <si>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France métropolitaine</t>
  </si>
  <si>
    <t>1 an à moins de 2 ans</t>
  </si>
  <si>
    <t>2 ans à moins de 5 ans</t>
  </si>
  <si>
    <t>5 ans à moins de 10 ans</t>
  </si>
  <si>
    <t>Moins de 25 ans</t>
  </si>
  <si>
    <t>25 à 29 ans</t>
  </si>
  <si>
    <t>30 à 39 ans</t>
  </si>
  <si>
    <t>40 à 49 ans</t>
  </si>
  <si>
    <t>50 à 59 ans</t>
  </si>
  <si>
    <t>Total</t>
  </si>
  <si>
    <t>Moins de 6 mois</t>
  </si>
  <si>
    <t>6 mois à 1 an</t>
  </si>
  <si>
    <t>pop 15-64</t>
  </si>
  <si>
    <t>Homme</t>
  </si>
  <si>
    <t>Femme</t>
  </si>
  <si>
    <t>"RSA activité seul"</t>
  </si>
  <si>
    <t xml:space="preserve">Guadeloupe </t>
  </si>
  <si>
    <t xml:space="preserve">Martinique </t>
  </si>
  <si>
    <t>Guyane</t>
  </si>
  <si>
    <t>La Réunion</t>
  </si>
  <si>
    <t>Pop 15-64</t>
  </si>
  <si>
    <t>Montant forfaitaire :</t>
  </si>
  <si>
    <t>RA</t>
  </si>
  <si>
    <t>S</t>
  </si>
  <si>
    <t>A</t>
  </si>
  <si>
    <t>RSA socle non majoré</t>
  </si>
  <si>
    <t>RSA socle majoré</t>
  </si>
  <si>
    <t>RSA activité seul</t>
  </si>
  <si>
    <t>Par enfant supplémentaire</t>
  </si>
  <si>
    <t>Effectifs</t>
  </si>
  <si>
    <t>Situation familiale</t>
  </si>
  <si>
    <t>10 ans ou plus</t>
  </si>
  <si>
    <t>Isolé sans personne à charge</t>
  </si>
  <si>
    <t>Couple sans personne à charge</t>
  </si>
  <si>
    <t>Âge</t>
  </si>
  <si>
    <t>60 ans ou plus</t>
  </si>
  <si>
    <t>RSA total</t>
  </si>
  <si>
    <t>RSA socle</t>
  </si>
  <si>
    <t>Inscrits à Pôle emploi*</t>
  </si>
  <si>
    <t>Sexe*</t>
  </si>
  <si>
    <t xml:space="preserve"> En %</t>
  </si>
  <si>
    <t>Sexe *</t>
  </si>
  <si>
    <t>En %</t>
  </si>
  <si>
    <t>taux (en %)</t>
  </si>
  <si>
    <t xml:space="preserve">"RSA socle" </t>
  </si>
  <si>
    <t>"RSA socle"/pop 15-64 ans</t>
  </si>
  <si>
    <t>"RSA socle"  non majoré/pop 20-64 ans</t>
  </si>
  <si>
    <t>"RSA socle" majoré/pop 15-64 ans</t>
  </si>
  <si>
    <t>"RSA activité seul"/pop 15-64 ans</t>
  </si>
  <si>
    <t>"RSA TOTAL/pop 15-64 ans</t>
  </si>
  <si>
    <t>Pop</t>
  </si>
  <si>
    <t>Dom</t>
  </si>
  <si>
    <t>France entière</t>
  </si>
  <si>
    <t>Mayotte</t>
  </si>
  <si>
    <t>Un enfant</t>
  </si>
  <si>
    <t>Deux enfants</t>
  </si>
  <si>
    <t>Taux rsa activité</t>
  </si>
  <si>
    <t>taux rsa socle</t>
  </si>
  <si>
    <t>Rsa total</t>
  </si>
  <si>
    <t>Sans enfant</t>
  </si>
  <si>
    <t>En euros</t>
  </si>
  <si>
    <t>Isolé avec personne(s) à charge</t>
  </si>
  <si>
    <t>Couple avec personne(s) à charge</t>
  </si>
  <si>
    <t xml:space="preserve"> Dont RSA socle+activité</t>
  </si>
  <si>
    <t xml:space="preserve">RMI + API + RSA Socle </t>
  </si>
  <si>
    <t xml:space="preserve">673,75 (grossesse) </t>
  </si>
  <si>
    <t>Effectifs (en nombre)</t>
  </si>
  <si>
    <t>Ancienneté dans le RSA**</t>
  </si>
  <si>
    <r>
      <t>Tableau 1. Barème des montants forfaitaires mensuels du RSA,
au 1</t>
    </r>
    <r>
      <rPr>
        <b/>
        <vertAlign val="superscript"/>
        <sz val="10"/>
        <rFont val="Arial"/>
        <family val="2"/>
      </rPr>
      <t xml:space="preserve">er </t>
    </r>
    <r>
      <rPr>
        <b/>
        <sz val="10"/>
        <rFont val="Arial"/>
        <family val="2"/>
      </rPr>
      <t>avril 2016</t>
    </r>
  </si>
  <si>
    <t>Allocataire
en couple</t>
  </si>
  <si>
    <t xml:space="preserve">Allocataire seul
avec majoration </t>
  </si>
  <si>
    <t>Allocataire
seul</t>
  </si>
  <si>
    <t>Source &gt; Législation.</t>
  </si>
  <si>
    <r>
      <t>Schéma 1. Revenu mensuel garanti, hors intéressement, pour une personne seule
sans enfant selon ses ressources,
au 1</t>
    </r>
    <r>
      <rPr>
        <b/>
        <vertAlign val="superscript"/>
        <sz val="10"/>
        <rFont val="Arial"/>
        <family val="2"/>
      </rPr>
      <t>er</t>
    </r>
    <r>
      <rPr>
        <b/>
        <sz val="10"/>
        <rFont val="Arial"/>
        <family val="2"/>
      </rPr>
      <t xml:space="preserve"> septembre 2015</t>
    </r>
  </si>
  <si>
    <t>Note &gt; La partie RSA activité présentée dans ce schéma n’est plus valable depuis le 1er janvier 2016, date à laquelle le RSA activité a été remplacé par la prime d’activité.
Lecture &gt; Ce schéma simplifié considère le cas d’une personne seule sans enfant ne disposant comme ressources initiales que de son revenu d’activité. Si ce dernier est inférieur au montant forfaitaire (par exemple 250 euros par mois), elle perçoit à la fois le RSA socle et le RSA activité. S’il est supérieur au montant forfaitaire sans atteindre le revenu garanti (par exemple 750 euros par mois), elle perçoit uniquement le RSA activité. Si cette personne n’a aucun revenu d’activité, elle perçoit uniquement le RSA socle (524,16 euros au 1er septembre 2015).</t>
  </si>
  <si>
    <t>Tableau 2. Caractéristiques des foyers allocataires du RSA socle fin 2014</t>
  </si>
  <si>
    <t>* La répartition par sexe et la part d’inscrits à Pôle emploi sont calculées sur le champ des bénéficiaires (allocataires et éventuels conjoints).
** Selon la date d’ouverture des droits en tenant compte de l’ancienneté dans le RMI ou l’API.
Note &gt; L’ancienneté est calculée à compter de la dernière entrée dans le RSA. En cas de suspension du dispositif inférieure à 4 mois, le dossier n’est pas clôturé et l’ancienneté est conservée. Le concept est donc différent de celui utilisé dans la fiche 9.
Champ &gt; France entière.
Sources &gt; CNAF et MSA pour les effectifs ; CNAF pour les répartitions (98,7 % des allocataires du RSA socle relèvent des CAF) ; DREES (ENIACRAMS) pour le taux d’inscription à Pôle emploi.</t>
  </si>
  <si>
    <t>Femme enceinte : 4</t>
  </si>
  <si>
    <t>Femme avec un enfant : 40     Femme avec plus d'un enfant : 53
Homme avec un enfant : 2    Homme avec plus d'un enfant : 1</t>
  </si>
  <si>
    <t>Ensemble
RSA socle</t>
  </si>
  <si>
    <t>Dont RSA
socle seul</t>
  </si>
  <si>
    <t>Tableau 3. Caractéristiques des foyers allocataires du RSA fin 2014</t>
  </si>
  <si>
    <t>* La répartition par sexe et la part d’inscrits à Pôle emploi sont calculées sur le champ des bénéficiaires (allocataires et éventuels conjoints).
** Selon la date d’ouverture des droits en tenant compte de l’ancienneté dans le RMI ou l’API.
Note &gt; L’ancienneté est calculée à compter de la dernière entrée dans le RSA. En cas de suspension du dispositif inférieure
à 4 mois, le dossier n’est pas clôturé et l’ancienneté est conservée. Le concept est donc différent de celui utilisé dans la fiche 9.
Champ &gt; France entière.
Sources &gt; CNAF et MSA pour les effectifs ; CNAF pour les répartitions (98,4 % des allocataires du RSA relèvent des CAF) ; DREES (ENIACRAMS) pour le taux d’inscription à Pôle emploi.</t>
  </si>
  <si>
    <t>En milliers</t>
  </si>
  <si>
    <t>Champ &gt; Données en France, au 31 décembre de chaque année.
Sources &gt; CNAF, MSA.</t>
  </si>
  <si>
    <t>Graphique 1. Évolution du nombre d’allocataires du RMI, de l’API, du RSA socle et du RSA activité seul depuis 1999</t>
  </si>
  <si>
    <t>Carte 1. Part d’allocataires
du RSA socle, fin 2014,
parmi la population
âgée de 15 à 64 ans</t>
  </si>
  <si>
    <t>Carte 2. Part d’allocataires
du RSA activité seul, fin 2014,
parmi la population
âgée de 15 à 64 ans</t>
  </si>
  <si>
    <r>
      <t>Champ &gt; France entière.
Sources &gt; Données CNAF et MSA ; population estimée INSEE
au 1</t>
    </r>
    <r>
      <rPr>
        <vertAlign val="superscript"/>
        <sz val="8"/>
        <rFont val="Arial"/>
        <family val="2"/>
      </rPr>
      <t>er</t>
    </r>
    <r>
      <rPr>
        <sz val="8"/>
        <rFont val="Arial"/>
        <family val="2"/>
      </rPr>
      <t xml:space="preserve"> janvier 2015. </t>
    </r>
  </si>
  <si>
    <r>
      <t>Champ &gt; France entière.
Sources &gt; Données CNAF et MSA ; population estimée INSEE
au 1</t>
    </r>
    <r>
      <rPr>
        <vertAlign val="superscript"/>
        <sz val="8"/>
        <rFont val="Arial"/>
        <family val="2"/>
      </rPr>
      <t>er</t>
    </r>
    <r>
      <rPr>
        <sz val="8"/>
        <rFont val="Arial"/>
        <family val="2"/>
      </rPr>
      <t xml:space="preserve"> janvier 2015.</t>
    </r>
  </si>
  <si>
    <t xml:space="preserv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</si>
</sst>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 _€"/>
    <numFmt numFmtId="167" formatCode="#,##0.0\ _€"/>
    <numFmt numFmtId="168" formatCode="0.00000000"/>
  </numFmts>
  <fonts count="50">
    <font>
      <sz val="10"/>
      <name val="Arial"/>
      <family val="0"/>
    </font>
    <font>
      <sz val="11"/>
      <color indexed="8"/>
      <name val="Calibri"/>
      <family val="2"/>
    </font>
    <font>
      <b/>
      <sz val="10"/>
      <name val="Arial"/>
      <family val="2"/>
    </font>
    <font>
      <sz val="10"/>
      <name val="Helv"/>
      <family val="0"/>
    </font>
    <font>
      <b/>
      <u val="single"/>
      <sz val="10"/>
      <name val="Arial"/>
      <family val="2"/>
    </font>
    <font>
      <sz val="8"/>
      <name val="Arial"/>
      <family val="2"/>
    </font>
    <font>
      <b/>
      <sz val="8"/>
      <name val="Arial"/>
      <family val="2"/>
    </font>
    <font>
      <sz val="9"/>
      <name val="Arial"/>
      <family val="2"/>
    </font>
    <font>
      <b/>
      <vertAlign val="superscript"/>
      <sz val="10"/>
      <name val="Arial"/>
      <family val="2"/>
    </font>
    <font>
      <sz val="8"/>
      <name val="Tahoma"/>
      <family val="2"/>
    </font>
    <font>
      <b/>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vertAlign val="superscript"/>
      <sz val="8"/>
      <name val="Arial"/>
      <family val="2"/>
    </font>
    <font>
      <sz val="8"/>
      <color indexed="10"/>
      <name val="Arial"/>
      <family val="2"/>
    </font>
    <font>
      <b/>
      <sz val="10"/>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b/>
      <sz val="10"/>
      <color rgb="FF000000"/>
      <name val="Times New Roman"/>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style="thin"/>
      <right style="thin"/>
      <top style="thin"/>
      <bottom style="thin"/>
    </border>
    <border>
      <left/>
      <right style="thin"/>
      <top/>
      <bottom style="thin"/>
    </border>
    <border>
      <left style="thin"/>
      <right/>
      <top style="thin"/>
      <bottom style="thin"/>
    </border>
    <border>
      <left/>
      <right style="thin"/>
      <top style="thin"/>
      <bottom style="thin"/>
    </border>
    <border>
      <left style="thin"/>
      <right/>
      <top/>
      <bottom style="thin"/>
    </border>
    <border>
      <left style="thin"/>
      <right style="thin"/>
      <top style="thin"/>
      <bottom/>
    </border>
    <border>
      <left style="thin"/>
      <right style="thin"/>
      <top/>
      <bottom/>
    </border>
    <border>
      <left/>
      <right/>
      <top style="thin"/>
      <bottom/>
    </border>
    <border>
      <left/>
      <right/>
      <top style="thin"/>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1" fillId="3"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11" fillId="25" borderId="0" applyNumberFormat="0" applyBorder="0" applyAlignment="0" applyProtection="0"/>
    <xf numFmtId="0" fontId="32" fillId="26" borderId="0" applyNumberFormat="0" applyBorder="0" applyAlignment="0" applyProtection="0"/>
    <xf numFmtId="0" fontId="11" fillId="17" borderId="0" applyNumberFormat="0" applyBorder="0" applyAlignment="0" applyProtection="0"/>
    <xf numFmtId="0" fontId="32" fillId="27" borderId="0" applyNumberFormat="0" applyBorder="0" applyAlignment="0" applyProtection="0"/>
    <xf numFmtId="0" fontId="11" fillId="19" borderId="0" applyNumberFormat="0" applyBorder="0" applyAlignment="0" applyProtection="0"/>
    <xf numFmtId="0" fontId="32" fillId="28" borderId="0" applyNumberFormat="0" applyBorder="0" applyAlignment="0" applyProtection="0"/>
    <xf numFmtId="0" fontId="11" fillId="29" borderId="0" applyNumberFormat="0" applyBorder="0" applyAlignment="0" applyProtection="0"/>
    <xf numFmtId="0" fontId="32" fillId="30" borderId="0" applyNumberFormat="0" applyBorder="0" applyAlignment="0" applyProtection="0"/>
    <xf numFmtId="0" fontId="11" fillId="31" borderId="0" applyNumberFormat="0" applyBorder="0" applyAlignment="0" applyProtection="0"/>
    <xf numFmtId="0" fontId="32" fillId="32" borderId="0" applyNumberFormat="0" applyBorder="0" applyAlignment="0" applyProtection="0"/>
    <xf numFmtId="0" fontId="11" fillId="33" borderId="0" applyNumberFormat="0" applyBorder="0" applyAlignment="0" applyProtection="0"/>
    <xf numFmtId="0" fontId="32" fillId="34" borderId="0" applyNumberFormat="0" applyBorder="0" applyAlignment="0" applyProtection="0"/>
    <xf numFmtId="0" fontId="11" fillId="35" borderId="0" applyNumberFormat="0" applyBorder="0" applyAlignment="0" applyProtection="0"/>
    <xf numFmtId="0" fontId="32" fillId="36" borderId="0" applyNumberFormat="0" applyBorder="0" applyAlignment="0" applyProtection="0"/>
    <xf numFmtId="0" fontId="11" fillId="37" borderId="0" applyNumberFormat="0" applyBorder="0" applyAlignment="0" applyProtection="0"/>
    <xf numFmtId="0" fontId="32" fillId="38" borderId="0" applyNumberFormat="0" applyBorder="0" applyAlignment="0" applyProtection="0"/>
    <xf numFmtId="0" fontId="11" fillId="39" borderId="0" applyNumberFormat="0" applyBorder="0" applyAlignment="0" applyProtection="0"/>
    <xf numFmtId="0" fontId="32" fillId="40" borderId="0" applyNumberFormat="0" applyBorder="0" applyAlignment="0" applyProtection="0"/>
    <xf numFmtId="0" fontId="11" fillId="29" borderId="0" applyNumberFormat="0" applyBorder="0" applyAlignment="0" applyProtection="0"/>
    <xf numFmtId="0" fontId="32" fillId="41" borderId="0" applyNumberFormat="0" applyBorder="0" applyAlignment="0" applyProtection="0"/>
    <xf numFmtId="0" fontId="11" fillId="31" borderId="0" applyNumberFormat="0" applyBorder="0" applyAlignment="0" applyProtection="0"/>
    <xf numFmtId="0" fontId="32" fillId="42" borderId="0" applyNumberFormat="0" applyBorder="0" applyAlignment="0" applyProtection="0"/>
    <xf numFmtId="0" fontId="11" fillId="43" borderId="0" applyNumberFormat="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44" borderId="1" applyNumberFormat="0" applyAlignment="0" applyProtection="0"/>
    <xf numFmtId="0" fontId="13" fillId="45" borderId="2" applyNumberFormat="0" applyAlignment="0" applyProtection="0"/>
    <xf numFmtId="0" fontId="35" fillId="0" borderId="3" applyNumberFormat="0" applyFill="0" applyAlignment="0" applyProtection="0"/>
    <xf numFmtId="0" fontId="14" fillId="0" borderId="4" applyNumberFormat="0" applyFill="0" applyAlignment="0" applyProtection="0"/>
    <xf numFmtId="0" fontId="0" fillId="46" borderId="5" applyNumberFormat="0" applyFont="0" applyAlignment="0" applyProtection="0"/>
    <xf numFmtId="0" fontId="0" fillId="47" borderId="6" applyNumberFormat="0" applyFont="0" applyAlignment="0" applyProtection="0"/>
    <xf numFmtId="0" fontId="36" fillId="48" borderId="1" applyNumberFormat="0" applyAlignment="0" applyProtection="0"/>
    <xf numFmtId="0" fontId="15" fillId="13" borderId="2" applyNumberFormat="0" applyAlignment="0" applyProtection="0"/>
    <xf numFmtId="165" fontId="0" fillId="0" borderId="0" applyFont="0" applyFill="0" applyBorder="0" applyAlignment="0" applyProtection="0"/>
    <xf numFmtId="44" fontId="16" fillId="0" borderId="0" applyFont="0" applyFill="0" applyBorder="0" applyAlignment="0" applyProtection="0"/>
    <xf numFmtId="0" fontId="37" fillId="49"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50" borderId="0" applyNumberFormat="0" applyBorder="0" applyAlignment="0" applyProtection="0"/>
    <xf numFmtId="0" fontId="18" fillId="5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9" fontId="0" fillId="0" borderId="0" applyFont="0" applyFill="0" applyBorder="0" applyAlignment="0" applyProtection="0"/>
    <xf numFmtId="0" fontId="39" fillId="52" borderId="0" applyNumberFormat="0" applyBorder="0" applyAlignment="0" applyProtection="0"/>
    <xf numFmtId="0" fontId="19" fillId="7" borderId="0" applyNumberFormat="0" applyBorder="0" applyAlignment="0" applyProtection="0"/>
    <xf numFmtId="0" fontId="40" fillId="44" borderId="7" applyNumberFormat="0" applyAlignment="0" applyProtection="0"/>
    <xf numFmtId="0" fontId="20" fillId="45" borderId="8" applyNumberFormat="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3" fillId="0" borderId="9" applyNumberFormat="0" applyFill="0" applyAlignment="0" applyProtection="0"/>
    <xf numFmtId="0" fontId="23" fillId="0" borderId="10" applyNumberFormat="0" applyFill="0" applyAlignment="0" applyProtection="0"/>
    <xf numFmtId="0" fontId="44" fillId="0" borderId="11" applyNumberFormat="0" applyFill="0" applyAlignment="0" applyProtection="0"/>
    <xf numFmtId="0" fontId="24" fillId="0" borderId="12" applyNumberFormat="0" applyFill="0" applyAlignment="0" applyProtection="0"/>
    <xf numFmtId="0" fontId="45" fillId="0" borderId="13" applyNumberFormat="0" applyFill="0" applyAlignment="0" applyProtection="0"/>
    <xf numFmtId="0" fontId="25" fillId="0" borderId="14" applyNumberFormat="0" applyFill="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46" fillId="0" borderId="15" applyNumberFormat="0" applyFill="0" applyAlignment="0" applyProtection="0"/>
    <xf numFmtId="0" fontId="26" fillId="0" borderId="16" applyNumberFormat="0" applyFill="0" applyAlignment="0" applyProtection="0"/>
    <xf numFmtId="0" fontId="47" fillId="53" borderId="17" applyNumberFormat="0" applyAlignment="0" applyProtection="0"/>
    <xf numFmtId="0" fontId="27" fillId="54" borderId="18" applyNumberFormat="0" applyAlignment="0" applyProtection="0"/>
  </cellStyleXfs>
  <cellXfs count="161">
    <xf numFmtId="0" fontId="0" fillId="0" borderId="0" xfId="0" applyAlignment="1">
      <alignment/>
    </xf>
    <xf numFmtId="0" fontId="5" fillId="55" borderId="0" xfId="0" applyFont="1" applyFill="1" applyBorder="1" applyAlignment="1">
      <alignment horizontal="center"/>
    </xf>
    <xf numFmtId="0" fontId="5" fillId="55" borderId="0" xfId="0" applyFont="1" applyFill="1" applyBorder="1" applyAlignment="1">
      <alignment/>
    </xf>
    <xf numFmtId="0" fontId="5" fillId="55" borderId="0" xfId="0" applyFont="1" applyFill="1" applyAlignment="1">
      <alignment/>
    </xf>
    <xf numFmtId="0" fontId="5" fillId="55" borderId="19" xfId="83" applyFont="1" applyFill="1" applyBorder="1" applyAlignment="1" quotePrefix="1">
      <alignment horizontal="center" vertical="center"/>
      <protection/>
    </xf>
    <xf numFmtId="0" fontId="5" fillId="55" borderId="20" xfId="0" applyFont="1" applyFill="1" applyBorder="1" applyAlignment="1">
      <alignment/>
    </xf>
    <xf numFmtId="0" fontId="5" fillId="55" borderId="20" xfId="83" applyFont="1" applyFill="1" applyBorder="1" applyAlignment="1" quotePrefix="1">
      <alignment horizontal="center" vertical="center"/>
      <protection/>
    </xf>
    <xf numFmtId="0" fontId="5" fillId="55" borderId="20" xfId="0" applyFont="1" applyFill="1" applyBorder="1" applyAlignment="1" quotePrefix="1">
      <alignment horizontal="center"/>
    </xf>
    <xf numFmtId="0" fontId="5" fillId="55" borderId="20" xfId="83" applyFont="1" applyFill="1" applyBorder="1" applyAlignment="1">
      <alignment horizontal="center" vertical="center"/>
      <protection/>
    </xf>
    <xf numFmtId="0" fontId="0" fillId="0" borderId="0" xfId="0" applyFont="1" applyAlignment="1">
      <alignment/>
    </xf>
    <xf numFmtId="0" fontId="5" fillId="56" borderId="0" xfId="0" applyFont="1" applyFill="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166" fontId="5" fillId="55" borderId="0" xfId="0" applyNumberFormat="1" applyFont="1" applyFill="1" applyBorder="1" applyAlignment="1">
      <alignment horizontal="center"/>
    </xf>
    <xf numFmtId="166" fontId="5" fillId="55" borderId="0" xfId="0" applyNumberFormat="1" applyFont="1" applyFill="1" applyBorder="1" applyAlignment="1">
      <alignment/>
    </xf>
    <xf numFmtId="166" fontId="5" fillId="55" borderId="0" xfId="83" applyNumberFormat="1" applyFont="1" applyFill="1" applyBorder="1" applyAlignment="1">
      <alignment horizontal="center" vertical="center"/>
      <protection/>
    </xf>
    <xf numFmtId="166" fontId="6" fillId="55" borderId="0" xfId="0" applyNumberFormat="1" applyFont="1" applyFill="1" applyBorder="1" applyAlignment="1">
      <alignment horizontal="center"/>
    </xf>
    <xf numFmtId="2" fontId="0" fillId="0" borderId="0" xfId="0" applyNumberFormat="1" applyAlignment="1">
      <alignment/>
    </xf>
    <xf numFmtId="0" fontId="4" fillId="0" borderId="0" xfId="0" applyFont="1" applyFill="1" applyAlignment="1">
      <alignment/>
    </xf>
    <xf numFmtId="0" fontId="5" fillId="0" borderId="0" xfId="0" applyFont="1" applyFill="1" applyBorder="1" applyAlignment="1">
      <alignment/>
    </xf>
    <xf numFmtId="0" fontId="7" fillId="0" borderId="0" xfId="86" applyFont="1" applyFill="1" applyBorder="1" applyAlignment="1">
      <alignment horizontal="center"/>
      <protection/>
    </xf>
    <xf numFmtId="0" fontId="0" fillId="0" borderId="0" xfId="0" applyBorder="1" applyAlignment="1">
      <alignment/>
    </xf>
    <xf numFmtId="166" fontId="5" fillId="0" borderId="0" xfId="84" applyNumberFormat="1" applyFont="1" applyFill="1" applyBorder="1" applyAlignment="1">
      <alignment horizontal="center"/>
      <protection/>
    </xf>
    <xf numFmtId="0" fontId="0" fillId="0" borderId="0" xfId="0" applyAlignment="1">
      <alignment textRotation="135"/>
    </xf>
    <xf numFmtId="0" fontId="5" fillId="55" borderId="21" xfId="0" applyFont="1" applyFill="1" applyBorder="1" applyAlignment="1">
      <alignment vertical="center"/>
    </xf>
    <xf numFmtId="0" fontId="6" fillId="55" borderId="2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vertical="center" wrapText="1"/>
    </xf>
    <xf numFmtId="0" fontId="6" fillId="55" borderId="0" xfId="0" applyFont="1" applyFill="1" applyAlignment="1">
      <alignment/>
    </xf>
    <xf numFmtId="166" fontId="5" fillId="55" borderId="0" xfId="0" applyNumberFormat="1" applyFont="1" applyFill="1" applyAlignment="1">
      <alignment/>
    </xf>
    <xf numFmtId="164" fontId="0" fillId="0" borderId="0" xfId="0" applyNumberFormat="1" applyBorder="1" applyAlignment="1">
      <alignment/>
    </xf>
    <xf numFmtId="166" fontId="0" fillId="0" borderId="0" xfId="0" applyNumberFormat="1" applyAlignment="1">
      <alignment/>
    </xf>
    <xf numFmtId="2" fontId="0" fillId="0" borderId="0" xfId="0" applyNumberFormat="1" applyAlignment="1">
      <alignment horizontal="left"/>
    </xf>
    <xf numFmtId="0" fontId="0" fillId="0" borderId="0" xfId="0" applyFont="1" applyAlignment="1">
      <alignment/>
    </xf>
    <xf numFmtId="0" fontId="6" fillId="55" borderId="20" xfId="0" applyNumberFormat="1" applyFont="1" applyFill="1" applyBorder="1" applyAlignment="1">
      <alignment horizontal="center" vertical="center" wrapText="1"/>
    </xf>
    <xf numFmtId="0" fontId="2" fillId="0" borderId="0" xfId="0" applyFont="1" applyAlignment="1">
      <alignment horizontal="center" vertical="center" wrapText="1"/>
    </xf>
    <xf numFmtId="0" fontId="5" fillId="55" borderId="0" xfId="0" applyFont="1" applyFill="1" applyAlignment="1">
      <alignment horizontal="center" vertical="center" wrapText="1"/>
    </xf>
    <xf numFmtId="0" fontId="5" fillId="57" borderId="0" xfId="0" applyFont="1" applyFill="1" applyAlignment="1">
      <alignment/>
    </xf>
    <xf numFmtId="166" fontId="5" fillId="57" borderId="0" xfId="0" applyNumberFormat="1" applyFont="1" applyFill="1" applyBorder="1" applyAlignment="1">
      <alignment horizontal="center"/>
    </xf>
    <xf numFmtId="0" fontId="5" fillId="57" borderId="0" xfId="0" applyFont="1" applyFill="1" applyBorder="1" applyAlignment="1">
      <alignment/>
    </xf>
    <xf numFmtId="0" fontId="6" fillId="55" borderId="22" xfId="0" applyNumberFormat="1" applyFont="1" applyFill="1" applyBorder="1" applyAlignment="1">
      <alignment horizontal="center" vertical="center" wrapText="1"/>
    </xf>
    <xf numFmtId="166" fontId="5" fillId="58" borderId="23" xfId="84" applyNumberFormat="1" applyFont="1" applyFill="1" applyBorder="1" applyAlignment="1">
      <alignment horizontal="center"/>
      <protection/>
    </xf>
    <xf numFmtId="164" fontId="5" fillId="55" borderId="0" xfId="0" applyNumberFormat="1" applyFont="1" applyFill="1" applyAlignment="1">
      <alignment/>
    </xf>
    <xf numFmtId="168" fontId="0" fillId="0" borderId="0" xfId="0" applyNumberFormat="1" applyAlignment="1">
      <alignment/>
    </xf>
    <xf numFmtId="166" fontId="48" fillId="58" borderId="20" xfId="0" applyNumberFormat="1" applyFont="1" applyFill="1" applyBorder="1" applyAlignment="1">
      <alignment horizontal="center"/>
    </xf>
    <xf numFmtId="166" fontId="48" fillId="58" borderId="20" xfId="0" applyNumberFormat="1" applyFont="1" applyFill="1" applyBorder="1" applyAlignment="1">
      <alignment/>
    </xf>
    <xf numFmtId="167" fontId="5" fillId="55" borderId="0" xfId="0" applyNumberFormat="1" applyFont="1" applyFill="1" applyBorder="1" applyAlignment="1">
      <alignment/>
    </xf>
    <xf numFmtId="166" fontId="5" fillId="57" borderId="0" xfId="0" applyNumberFormat="1" applyFont="1" applyFill="1" applyAlignment="1">
      <alignment/>
    </xf>
    <xf numFmtId="166" fontId="5" fillId="57" borderId="0" xfId="0" applyNumberFormat="1" applyFont="1" applyFill="1" applyBorder="1" applyAlignment="1">
      <alignment/>
    </xf>
    <xf numFmtId="0" fontId="5" fillId="57" borderId="20" xfId="0" applyFont="1" applyFill="1" applyBorder="1" applyAlignment="1">
      <alignment/>
    </xf>
    <xf numFmtId="1" fontId="5" fillId="57" borderId="0" xfId="0" applyNumberFormat="1" applyFont="1" applyFill="1" applyAlignment="1">
      <alignment/>
    </xf>
    <xf numFmtId="164" fontId="5" fillId="57" borderId="0" xfId="0" applyNumberFormat="1" applyFont="1" applyFill="1" applyAlignment="1">
      <alignment/>
    </xf>
    <xf numFmtId="167" fontId="5" fillId="58" borderId="23" xfId="84" applyNumberFormat="1" applyFont="1" applyFill="1" applyBorder="1" applyAlignment="1">
      <alignment horizontal="center"/>
      <protection/>
    </xf>
    <xf numFmtId="0" fontId="5" fillId="58" borderId="20" xfId="0" applyFont="1" applyFill="1" applyBorder="1" applyAlignment="1">
      <alignment/>
    </xf>
    <xf numFmtId="167" fontId="5" fillId="58" borderId="20" xfId="84" applyNumberFormat="1" applyFont="1" applyFill="1" applyBorder="1" applyAlignment="1">
      <alignment horizontal="center"/>
      <protection/>
    </xf>
    <xf numFmtId="164" fontId="5" fillId="58" borderId="20" xfId="0" applyNumberFormat="1" applyFont="1" applyFill="1" applyBorder="1" applyAlignment="1">
      <alignment/>
    </xf>
    <xf numFmtId="0" fontId="5" fillId="57" borderId="24" xfId="83" applyFont="1" applyFill="1" applyBorder="1" applyAlignment="1">
      <alignment horizontal="left" vertical="center"/>
      <protection/>
    </xf>
    <xf numFmtId="0" fontId="5" fillId="57" borderId="22" xfId="83" applyFont="1" applyFill="1" applyBorder="1" applyAlignment="1">
      <alignment horizontal="left" vertical="center"/>
      <protection/>
    </xf>
    <xf numFmtId="0" fontId="5" fillId="57" borderId="22" xfId="0" applyFont="1" applyFill="1" applyBorder="1" applyAlignment="1">
      <alignment horizontal="left"/>
    </xf>
    <xf numFmtId="0" fontId="5" fillId="58" borderId="0" xfId="0" applyFont="1" applyFill="1" applyAlignment="1">
      <alignment/>
    </xf>
    <xf numFmtId="166" fontId="5" fillId="58" borderId="20" xfId="0" applyNumberFormat="1" applyFont="1" applyFill="1" applyBorder="1" applyAlignment="1">
      <alignment horizontal="center"/>
    </xf>
    <xf numFmtId="166" fontId="5" fillId="58" borderId="20" xfId="84" applyNumberFormat="1" applyFont="1" applyFill="1" applyBorder="1" applyAlignment="1">
      <alignment horizontal="center"/>
      <protection/>
    </xf>
    <xf numFmtId="166" fontId="48" fillId="58" borderId="20" xfId="84" applyNumberFormat="1" applyFont="1" applyFill="1" applyBorder="1" applyAlignment="1">
      <alignment horizontal="center"/>
      <protection/>
    </xf>
    <xf numFmtId="0" fontId="6" fillId="55" borderId="20" xfId="0" applyFont="1" applyFill="1" applyBorder="1" applyAlignment="1">
      <alignment vertical="center" wrapText="1"/>
    </xf>
    <xf numFmtId="4" fontId="0" fillId="0" borderId="0" xfId="0" applyNumberFormat="1" applyAlignment="1">
      <alignment/>
    </xf>
    <xf numFmtId="0" fontId="49" fillId="0" borderId="0" xfId="0" applyFont="1" applyAlignment="1">
      <alignment horizontal="justify"/>
    </xf>
    <xf numFmtId="0" fontId="5" fillId="0" borderId="0" xfId="0" applyFont="1" applyAlignment="1">
      <alignment horizontal="right"/>
    </xf>
    <xf numFmtId="0" fontId="6" fillId="0" borderId="20" xfId="0" applyFont="1" applyBorder="1" applyAlignment="1">
      <alignment horizontal="center" vertical="center" wrapText="1"/>
    </xf>
    <xf numFmtId="0" fontId="5" fillId="0" borderId="20" xfId="0" applyFont="1" applyBorder="1" applyAlignment="1">
      <alignment vertical="center"/>
    </xf>
    <xf numFmtId="0" fontId="5" fillId="0" borderId="20" xfId="0" applyFont="1" applyBorder="1" applyAlignment="1">
      <alignment horizontal="center" vertical="center" wrapText="1"/>
    </xf>
    <xf numFmtId="0" fontId="5" fillId="0" borderId="20" xfId="0" applyFont="1" applyBorder="1" applyAlignment="1">
      <alignment vertical="center" wrapText="1"/>
    </xf>
    <xf numFmtId="0" fontId="6" fillId="0" borderId="21" xfId="0" applyFont="1" applyBorder="1" applyAlignment="1">
      <alignment horizontal="center" vertical="center" wrapText="1"/>
    </xf>
    <xf numFmtId="0" fontId="5" fillId="0" borderId="0" xfId="0" applyFont="1" applyAlignment="1">
      <alignment/>
    </xf>
    <xf numFmtId="0" fontId="6" fillId="0" borderId="20" xfId="0" applyFont="1" applyBorder="1" applyAlignment="1">
      <alignment horizontal="center"/>
    </xf>
    <xf numFmtId="0" fontId="5" fillId="0" borderId="20" xfId="0" applyFont="1" applyBorder="1" applyAlignment="1">
      <alignment horizontal="right" indent="2"/>
    </xf>
    <xf numFmtId="0" fontId="6" fillId="0" borderId="25" xfId="0" applyFont="1" applyBorder="1" applyAlignment="1">
      <alignment horizontal="center" vertical="center" wrapText="1"/>
    </xf>
    <xf numFmtId="0" fontId="6" fillId="0" borderId="20" xfId="0" applyFont="1" applyBorder="1" applyAlignment="1">
      <alignment vertical="top" wrapText="1"/>
    </xf>
    <xf numFmtId="0" fontId="5" fillId="0" borderId="26" xfId="0" applyFont="1" applyBorder="1" applyAlignment="1">
      <alignment vertical="top" wrapText="1"/>
    </xf>
    <xf numFmtId="3" fontId="5" fillId="57" borderId="26" xfId="0" applyNumberFormat="1" applyFont="1" applyFill="1" applyBorder="1" applyAlignment="1">
      <alignment horizontal="center" vertical="center"/>
    </xf>
    <xf numFmtId="0" fontId="6" fillId="0" borderId="25" xfId="0" applyFont="1" applyBorder="1" applyAlignment="1">
      <alignment vertical="top" wrapText="1"/>
    </xf>
    <xf numFmtId="0" fontId="5" fillId="57" borderId="25" xfId="0" applyFont="1" applyFill="1" applyBorder="1" applyAlignment="1">
      <alignment/>
    </xf>
    <xf numFmtId="1" fontId="5" fillId="57" borderId="26" xfId="0" applyNumberFormat="1" applyFont="1" applyFill="1" applyBorder="1" applyAlignment="1">
      <alignment horizontal="center" vertical="center" wrapText="1"/>
    </xf>
    <xf numFmtId="0" fontId="5" fillId="0" borderId="26" xfId="0" applyFont="1" applyBorder="1" applyAlignment="1">
      <alignment vertical="center" wrapText="1"/>
    </xf>
    <xf numFmtId="0" fontId="5" fillId="0" borderId="19" xfId="0" applyFont="1" applyBorder="1" applyAlignment="1">
      <alignment vertical="top" wrapText="1"/>
    </xf>
    <xf numFmtId="1" fontId="5" fillId="57" borderId="19"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5" fillId="0" borderId="26" xfId="0" applyFont="1" applyBorder="1" applyAlignment="1">
      <alignment horizontal="left" vertical="top" wrapText="1"/>
    </xf>
    <xf numFmtId="1" fontId="5" fillId="57" borderId="26" xfId="0" applyNumberFormat="1" applyFont="1" applyFill="1" applyBorder="1" applyAlignment="1">
      <alignment horizontal="center"/>
    </xf>
    <xf numFmtId="1" fontId="5" fillId="57" borderId="25" xfId="0" applyNumberFormat="1" applyFont="1" applyFill="1" applyBorder="1" applyAlignment="1">
      <alignment/>
    </xf>
    <xf numFmtId="0" fontId="6" fillId="0" borderId="19" xfId="0" applyFont="1" applyBorder="1" applyAlignment="1">
      <alignment vertical="top" wrapText="1"/>
    </xf>
    <xf numFmtId="0" fontId="5" fillId="57" borderId="19" xfId="0" applyFont="1" applyFill="1" applyBorder="1" applyAlignment="1">
      <alignment horizontal="center" vertical="center" wrapText="1"/>
    </xf>
    <xf numFmtId="0" fontId="5" fillId="0" borderId="19" xfId="0" applyFont="1" applyBorder="1" applyAlignment="1">
      <alignment horizontal="center" wrapText="1"/>
    </xf>
    <xf numFmtId="0" fontId="5" fillId="0" borderId="0" xfId="0" applyFont="1" applyBorder="1" applyAlignment="1">
      <alignment horizontal="center" vertical="center" wrapText="1"/>
    </xf>
    <xf numFmtId="0" fontId="5" fillId="57" borderId="25" xfId="0" applyFont="1" applyFill="1" applyBorder="1" applyAlignment="1">
      <alignment horizontal="center" vertical="center" wrapText="1"/>
    </xf>
    <xf numFmtId="3" fontId="6" fillId="57" borderId="20" xfId="0" applyNumberFormat="1" applyFont="1" applyFill="1" applyBorder="1" applyAlignment="1">
      <alignment horizontal="center" vertical="center"/>
    </xf>
    <xf numFmtId="0" fontId="6" fillId="0" borderId="26" xfId="0" applyFont="1" applyBorder="1" applyAlignment="1">
      <alignment vertical="top" wrapText="1"/>
    </xf>
    <xf numFmtId="0" fontId="5" fillId="57" borderId="25" xfId="0" applyFont="1" applyFill="1" applyBorder="1" applyAlignment="1">
      <alignment horizontal="left" vertical="center" wrapText="1"/>
    </xf>
    <xf numFmtId="1" fontId="5" fillId="57" borderId="26" xfId="0" applyNumberFormat="1" applyFont="1" applyFill="1" applyBorder="1" applyAlignment="1">
      <alignment horizontal="left" vertical="center" wrapText="1"/>
    </xf>
    <xf numFmtId="1" fontId="5" fillId="57" borderId="19" xfId="0" applyNumberFormat="1" applyFont="1" applyFill="1" applyBorder="1" applyAlignment="1">
      <alignment horizontal="left" vertical="center" wrapText="1"/>
    </xf>
    <xf numFmtId="3" fontId="5" fillId="57" borderId="25" xfId="0" applyNumberFormat="1" applyFont="1" applyFill="1" applyBorder="1" applyAlignment="1">
      <alignment horizontal="center" vertical="center"/>
    </xf>
    <xf numFmtId="3" fontId="5" fillId="57" borderId="26" xfId="0" applyNumberFormat="1" applyFont="1" applyFill="1" applyBorder="1" applyAlignment="1">
      <alignment horizontal="right" vertical="center" indent="1"/>
    </xf>
    <xf numFmtId="0" fontId="5" fillId="57" borderId="25" xfId="0" applyFont="1" applyFill="1" applyBorder="1" applyAlignment="1">
      <alignment horizontal="right" indent="1"/>
    </xf>
    <xf numFmtId="1" fontId="5" fillId="57" borderId="26" xfId="0" applyNumberFormat="1" applyFont="1" applyFill="1" applyBorder="1" applyAlignment="1">
      <alignment horizontal="right" vertical="center" wrapText="1" indent="1"/>
    </xf>
    <xf numFmtId="1" fontId="5" fillId="57" borderId="19" xfId="0" applyNumberFormat="1" applyFont="1" applyFill="1" applyBorder="1" applyAlignment="1">
      <alignment horizontal="right" vertical="center" wrapText="1" indent="1"/>
    </xf>
    <xf numFmtId="1" fontId="5" fillId="57" borderId="26" xfId="0" applyNumberFormat="1" applyFont="1" applyFill="1" applyBorder="1" applyAlignment="1">
      <alignment horizontal="right" indent="1"/>
    </xf>
    <xf numFmtId="1" fontId="5" fillId="57" borderId="25" xfId="0" applyNumberFormat="1" applyFont="1" applyFill="1" applyBorder="1" applyAlignment="1">
      <alignment horizontal="right" indent="1"/>
    </xf>
    <xf numFmtId="1" fontId="5" fillId="57" borderId="25" xfId="0" applyNumberFormat="1" applyFont="1" applyFill="1" applyBorder="1" applyAlignment="1">
      <alignment horizontal="right" vertical="center" wrapText="1" indent="1"/>
    </xf>
    <xf numFmtId="3" fontId="5" fillId="57" borderId="26" xfId="0" applyNumberFormat="1" applyFont="1" applyFill="1" applyBorder="1" applyAlignment="1">
      <alignment horizontal="right" vertical="center" indent="2"/>
    </xf>
    <xf numFmtId="0" fontId="5" fillId="57" borderId="25" xfId="0" applyFont="1" applyFill="1" applyBorder="1" applyAlignment="1">
      <alignment horizontal="right" indent="2"/>
    </xf>
    <xf numFmtId="1" fontId="5" fillId="57" borderId="26" xfId="0" applyNumberFormat="1" applyFont="1" applyFill="1" applyBorder="1" applyAlignment="1">
      <alignment horizontal="right" vertical="center" wrapText="1" indent="2"/>
    </xf>
    <xf numFmtId="1" fontId="5" fillId="57" borderId="19" xfId="0" applyNumberFormat="1" applyFont="1" applyFill="1" applyBorder="1" applyAlignment="1">
      <alignment horizontal="right" vertical="center" wrapText="1" indent="2"/>
    </xf>
    <xf numFmtId="1" fontId="5" fillId="57" borderId="26" xfId="0" applyNumberFormat="1" applyFont="1" applyFill="1" applyBorder="1" applyAlignment="1">
      <alignment horizontal="right" indent="2"/>
    </xf>
    <xf numFmtId="1" fontId="5" fillId="57" borderId="25" xfId="0" applyNumberFormat="1" applyFont="1" applyFill="1" applyBorder="1" applyAlignment="1">
      <alignment horizontal="right" indent="2"/>
    </xf>
    <xf numFmtId="0" fontId="6" fillId="0" borderId="19" xfId="0" applyFont="1" applyBorder="1" applyAlignment="1">
      <alignment vertical="center" wrapText="1"/>
    </xf>
    <xf numFmtId="0" fontId="6" fillId="0" borderId="19" xfId="0" applyFont="1" applyBorder="1" applyAlignment="1">
      <alignment horizontal="right" vertical="center" wrapText="1" indent="1"/>
    </xf>
    <xf numFmtId="3" fontId="6" fillId="57" borderId="20" xfId="0" applyNumberFormat="1" applyFont="1" applyFill="1" applyBorder="1" applyAlignment="1">
      <alignment horizontal="right" vertical="center" indent="1"/>
    </xf>
    <xf numFmtId="3" fontId="6" fillId="57" borderId="20" xfId="0" applyNumberFormat="1" applyFont="1" applyFill="1" applyBorder="1" applyAlignment="1">
      <alignment horizontal="right" vertical="center" indent="2"/>
    </xf>
    <xf numFmtId="0" fontId="6" fillId="0" borderId="19" xfId="0" applyFont="1" applyBorder="1" applyAlignment="1">
      <alignment horizontal="right" vertical="center" wrapText="1" indent="2"/>
    </xf>
    <xf numFmtId="0" fontId="2" fillId="0" borderId="0" xfId="0" applyFont="1" applyAlignment="1">
      <alignment horizontal="left" vertical="top"/>
    </xf>
    <xf numFmtId="166" fontId="5" fillId="55" borderId="20" xfId="0" applyNumberFormat="1" applyFont="1" applyFill="1" applyBorder="1" applyAlignment="1">
      <alignment horizontal="right" vertical="center"/>
    </xf>
    <xf numFmtId="166" fontId="5" fillId="0" borderId="20" xfId="85" applyNumberFormat="1" applyFont="1" applyFill="1" applyBorder="1" applyAlignment="1">
      <alignment horizontal="right" vertical="center"/>
      <protection/>
    </xf>
    <xf numFmtId="0" fontId="6" fillId="57" borderId="26" xfId="0" applyFont="1" applyFill="1" applyBorder="1" applyAlignment="1">
      <alignment horizontal="center" vertical="center" wrapText="1"/>
    </xf>
    <xf numFmtId="164" fontId="5" fillId="57" borderId="26" xfId="0" applyNumberFormat="1" applyFont="1" applyFill="1" applyBorder="1" applyAlignment="1">
      <alignment/>
    </xf>
    <xf numFmtId="0" fontId="5" fillId="55" borderId="0" xfId="0" applyFont="1" applyFill="1" applyAlignment="1">
      <alignment/>
    </xf>
    <xf numFmtId="0" fontId="6" fillId="55" borderId="20" xfId="0" applyFont="1" applyFill="1" applyBorder="1" applyAlignment="1">
      <alignment horizontal="center" vertical="center" wrapText="1"/>
    </xf>
    <xf numFmtId="0" fontId="6" fillId="58" borderId="20" xfId="0" applyFont="1" applyFill="1" applyBorder="1" applyAlignment="1">
      <alignment horizontal="center" vertical="center" wrapText="1"/>
    </xf>
    <xf numFmtId="0" fontId="6" fillId="57" borderId="20" xfId="0" applyFont="1" applyFill="1" applyBorder="1" applyAlignment="1">
      <alignment horizontal="center" vertical="center" wrapText="1"/>
    </xf>
    <xf numFmtId="166" fontId="5" fillId="57" borderId="20" xfId="84" applyNumberFormat="1" applyFont="1" applyFill="1" applyBorder="1" applyAlignment="1">
      <alignment horizontal="center"/>
      <protection/>
    </xf>
    <xf numFmtId="164" fontId="5" fillId="57" borderId="20" xfId="0" applyNumberFormat="1" applyFont="1" applyFill="1" applyBorder="1" applyAlignment="1">
      <alignment/>
    </xf>
    <xf numFmtId="0" fontId="6" fillId="55" borderId="23" xfId="0" applyFont="1" applyFill="1" applyBorder="1" applyAlignment="1">
      <alignment horizontal="center" vertical="center" wrapText="1"/>
    </xf>
    <xf numFmtId="166" fontId="5" fillId="57" borderId="23" xfId="84" applyNumberFormat="1" applyFont="1" applyFill="1" applyBorder="1" applyAlignment="1">
      <alignment horizontal="center"/>
      <protection/>
    </xf>
    <xf numFmtId="0" fontId="6" fillId="55" borderId="26" xfId="0" applyNumberFormat="1" applyFont="1" applyFill="1" applyBorder="1" applyAlignment="1">
      <alignment horizontal="center" vertical="center" wrapText="1"/>
    </xf>
    <xf numFmtId="0" fontId="5" fillId="57" borderId="26" xfId="83" applyFont="1" applyFill="1" applyBorder="1" applyAlignment="1">
      <alignment horizontal="left" vertical="center"/>
      <protection/>
    </xf>
    <xf numFmtId="0" fontId="5" fillId="57" borderId="26" xfId="0" applyFont="1" applyFill="1" applyBorder="1" applyAlignment="1">
      <alignment horizontal="left"/>
    </xf>
    <xf numFmtId="167" fontId="5" fillId="57" borderId="20" xfId="84" applyNumberFormat="1" applyFont="1" applyFill="1" applyBorder="1" applyAlignment="1">
      <alignment horizontal="center"/>
      <protection/>
    </xf>
    <xf numFmtId="0" fontId="6" fillId="0" borderId="26" xfId="0" applyFont="1" applyFill="1" applyBorder="1" applyAlignment="1">
      <alignment horizontal="center" vertical="center"/>
    </xf>
    <xf numFmtId="0" fontId="0" fillId="58" borderId="20" xfId="0" applyFont="1" applyFill="1" applyBorder="1" applyAlignment="1">
      <alignment/>
    </xf>
    <xf numFmtId="0" fontId="5" fillId="57" borderId="20" xfId="0" applyFont="1" applyFill="1" applyBorder="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Border="1" applyAlignment="1">
      <alignment horizontal="left" vertical="center"/>
    </xf>
    <xf numFmtId="0" fontId="5" fillId="0" borderId="0" xfId="0" applyFont="1" applyBorder="1" applyAlignment="1">
      <alignment horizontal="left" wrapText="1"/>
    </xf>
    <xf numFmtId="0" fontId="5" fillId="0" borderId="0" xfId="0" applyFont="1" applyBorder="1" applyAlignment="1">
      <alignment horizontal="left"/>
    </xf>
    <xf numFmtId="0" fontId="2" fillId="0" borderId="0" xfId="0" applyFont="1" applyAlignment="1">
      <alignment horizontal="left"/>
    </xf>
    <xf numFmtId="0" fontId="5" fillId="0" borderId="27" xfId="0" applyFont="1" applyBorder="1" applyAlignment="1">
      <alignment horizontal="left" wrapText="1"/>
    </xf>
    <xf numFmtId="0" fontId="5" fillId="0" borderId="27" xfId="0" applyFont="1" applyBorder="1" applyAlignment="1">
      <alignment horizontal="left"/>
    </xf>
    <xf numFmtId="0" fontId="5" fillId="0" borderId="0" xfId="0" applyFont="1" applyAlignment="1">
      <alignment horizontal="left" vertical="top"/>
    </xf>
    <xf numFmtId="0" fontId="2" fillId="55" borderId="0" xfId="0" applyFont="1" applyFill="1" applyBorder="1" applyAlignment="1">
      <alignment horizontal="left" vertical="top" wrapText="1"/>
    </xf>
    <xf numFmtId="166" fontId="5" fillId="0" borderId="27" xfId="84" applyNumberFormat="1" applyFont="1" applyFill="1" applyBorder="1" applyAlignment="1">
      <alignment horizontal="left" wrapText="1"/>
      <protection/>
    </xf>
    <xf numFmtId="166" fontId="5" fillId="0" borderId="27" xfId="84" applyNumberFormat="1" applyFont="1" applyFill="1" applyBorder="1" applyAlignment="1">
      <alignment horizontal="left"/>
      <protection/>
    </xf>
    <xf numFmtId="166" fontId="5" fillId="55" borderId="27" xfId="0" applyNumberFormat="1" applyFont="1" applyFill="1" applyBorder="1" applyAlignment="1">
      <alignment horizontal="left" wrapText="1"/>
    </xf>
    <xf numFmtId="166" fontId="5" fillId="55" borderId="27" xfId="0" applyNumberFormat="1" applyFont="1" applyFill="1" applyBorder="1" applyAlignment="1">
      <alignment horizontal="left"/>
    </xf>
    <xf numFmtId="0" fontId="6" fillId="57" borderId="20" xfId="83" applyFont="1" applyFill="1" applyBorder="1" applyAlignment="1">
      <alignment horizontal="center" vertical="center"/>
      <protection/>
    </xf>
    <xf numFmtId="0" fontId="6" fillId="0" borderId="20" xfId="0" applyFont="1" applyFill="1" applyBorder="1" applyAlignment="1">
      <alignment horizontal="center" vertical="center"/>
    </xf>
    <xf numFmtId="0" fontId="6" fillId="55" borderId="22" xfId="83" applyFont="1" applyFill="1" applyBorder="1" applyAlignment="1">
      <alignment horizontal="center" vertical="center"/>
      <protection/>
    </xf>
    <xf numFmtId="0" fontId="6" fillId="55" borderId="28" xfId="83" applyFont="1" applyFill="1" applyBorder="1" applyAlignment="1">
      <alignment horizontal="center" vertical="center"/>
      <protection/>
    </xf>
    <xf numFmtId="0" fontId="6" fillId="55" borderId="23" xfId="83" applyFont="1" applyFill="1" applyBorder="1" applyAlignment="1">
      <alignment horizontal="center" vertical="center"/>
      <protection/>
    </xf>
    <xf numFmtId="0" fontId="6" fillId="57" borderId="22" xfId="83" applyFont="1" applyFill="1" applyBorder="1" applyAlignment="1">
      <alignment horizontal="center" vertical="center"/>
      <protection/>
    </xf>
    <xf numFmtId="0" fontId="6" fillId="57" borderId="28" xfId="83" applyFont="1" applyFill="1" applyBorder="1" applyAlignment="1">
      <alignment horizontal="center" vertical="center"/>
      <protection/>
    </xf>
    <xf numFmtId="0" fontId="6" fillId="57" borderId="23" xfId="83" applyFont="1" applyFill="1" applyBorder="1" applyAlignment="1">
      <alignment horizontal="center" vertical="center"/>
      <protection/>
    </xf>
  </cellXfs>
  <cellStyles count="95">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Entrée" xfId="71"/>
    <cellStyle name="Entrée 2" xfId="72"/>
    <cellStyle name="Euro" xfId="73"/>
    <cellStyle name="Euro 2" xfId="74"/>
    <cellStyle name="Insatisfaisant" xfId="75"/>
    <cellStyle name="Insatisfaisant 2" xfId="76"/>
    <cellStyle name="Comma" xfId="77"/>
    <cellStyle name="Comma [0]" xfId="78"/>
    <cellStyle name="Currency" xfId="79"/>
    <cellStyle name="Currency [0]" xfId="80"/>
    <cellStyle name="Neutre" xfId="81"/>
    <cellStyle name="Neutre 2" xfId="82"/>
    <cellStyle name="Normal_API CNAF 31.12.96 METR (5)" xfId="83"/>
    <cellStyle name="Normal_CAFMAS4B" xfId="84"/>
    <cellStyle name="Normal_Feuil1" xfId="85"/>
    <cellStyle name="Normal_RMIJ95" xfId="86"/>
    <cellStyle name="Percent" xfId="87"/>
    <cellStyle name="Pourcentage 2" xfId="88"/>
    <cellStyle name="Satisfaisant" xfId="89"/>
    <cellStyle name="Satisfaisant 2" xfId="90"/>
    <cellStyle name="Sortie" xfId="91"/>
    <cellStyle name="Sortie 2" xfId="92"/>
    <cellStyle name="Texte explicatif" xfId="93"/>
    <cellStyle name="Texte explicatif 2" xfId="94"/>
    <cellStyle name="Titre" xfId="95"/>
    <cellStyle name="Titre 2" xfId="96"/>
    <cellStyle name="Titre 1" xfId="97"/>
    <cellStyle name="Titre 1 2" xfId="98"/>
    <cellStyle name="Titre 2" xfId="99"/>
    <cellStyle name="Titre 2 2" xfId="100"/>
    <cellStyle name="Titre 3" xfId="101"/>
    <cellStyle name="Titre 3 2" xfId="102"/>
    <cellStyle name="Titre 4" xfId="103"/>
    <cellStyle name="Titre 4 2" xfId="104"/>
    <cellStyle name="Total" xfId="105"/>
    <cellStyle name="Total 2" xfId="106"/>
    <cellStyle name="Vérification" xfId="107"/>
    <cellStyle name="Vérification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F21"/>
  <sheetViews>
    <sheetView showGridLines="0" zoomScalePageLayoutView="0" workbookViewId="0" topLeftCell="A1">
      <selection activeCell="G15" sqref="G15"/>
    </sheetView>
  </sheetViews>
  <sheetFormatPr defaultColWidth="11.421875" defaultRowHeight="12.75"/>
  <cols>
    <col min="1" max="1" width="4.421875" style="0" customWidth="1"/>
    <col min="2" max="2" width="16.421875" style="0" customWidth="1"/>
    <col min="3" max="3" width="13.57421875" style="0" customWidth="1"/>
    <col min="4" max="4" width="18.140625" style="0" customWidth="1"/>
    <col min="5" max="5" width="15.140625" style="0" customWidth="1"/>
  </cols>
  <sheetData>
    <row r="2" spans="2:5" ht="30" customHeight="1">
      <c r="B2" s="139" t="s">
        <v>262</v>
      </c>
      <c r="C2" s="140"/>
      <c r="D2" s="140"/>
      <c r="E2" s="140"/>
    </row>
    <row r="3" spans="2:5" ht="12.75">
      <c r="B3" s="9"/>
      <c r="C3" s="9"/>
      <c r="D3" s="9"/>
      <c r="E3" s="67" t="s">
        <v>254</v>
      </c>
    </row>
    <row r="4" spans="2:5" ht="47.25" customHeight="1">
      <c r="B4" s="72"/>
      <c r="C4" s="68" t="s">
        <v>265</v>
      </c>
      <c r="D4" s="68" t="s">
        <v>264</v>
      </c>
      <c r="E4" s="68" t="s">
        <v>263</v>
      </c>
    </row>
    <row r="5" spans="2:6" ht="15" customHeight="1">
      <c r="B5" s="69" t="s">
        <v>253</v>
      </c>
      <c r="C5" s="70">
        <v>524.68</v>
      </c>
      <c r="D5" s="70" t="s">
        <v>259</v>
      </c>
      <c r="E5" s="70">
        <v>787.02</v>
      </c>
      <c r="F5" s="13"/>
    </row>
    <row r="6" spans="2:6" ht="15" customHeight="1">
      <c r="B6" s="69" t="s">
        <v>248</v>
      </c>
      <c r="C6" s="70">
        <v>787.02</v>
      </c>
      <c r="D6" s="70">
        <v>898.33</v>
      </c>
      <c r="E6" s="70">
        <v>944.42</v>
      </c>
      <c r="F6" s="18"/>
    </row>
    <row r="7" spans="2:6" ht="15" customHeight="1">
      <c r="B7" s="69" t="s">
        <v>249</v>
      </c>
      <c r="C7" s="70">
        <v>944.42</v>
      </c>
      <c r="D7" s="70">
        <v>1122.92</v>
      </c>
      <c r="E7" s="70">
        <v>1101.82</v>
      </c>
      <c r="F7" s="18"/>
    </row>
    <row r="8" spans="2:6" ht="22.5">
      <c r="B8" s="71" t="s">
        <v>222</v>
      </c>
      <c r="C8" s="70">
        <v>209.87</v>
      </c>
      <c r="D8" s="70">
        <v>224.58</v>
      </c>
      <c r="E8" s="70">
        <v>209.87</v>
      </c>
      <c r="F8" s="18"/>
    </row>
    <row r="9" spans="2:5" ht="12.75">
      <c r="B9" s="141" t="s">
        <v>266</v>
      </c>
      <c r="C9" s="141"/>
      <c r="D9" s="141"/>
      <c r="E9" s="141"/>
    </row>
    <row r="18" spans="5:6" ht="12.75">
      <c r="E18" s="13"/>
      <c r="F18" s="13"/>
    </row>
    <row r="19" ht="12.75">
      <c r="F19" s="13"/>
    </row>
    <row r="20" ht="12.75">
      <c r="F20" s="33"/>
    </row>
    <row r="21" ht="12.75">
      <c r="F21" s="18"/>
    </row>
  </sheetData>
  <sheetProtection/>
  <mergeCells count="2">
    <mergeCell ref="B2:E2"/>
    <mergeCell ref="B9:E9"/>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L41"/>
  <sheetViews>
    <sheetView showGridLines="0" zoomScalePageLayoutView="0" workbookViewId="0" topLeftCell="A1">
      <selection activeCell="I8" sqref="I8"/>
    </sheetView>
  </sheetViews>
  <sheetFormatPr defaultColWidth="11.421875" defaultRowHeight="12.75"/>
  <cols>
    <col min="1" max="1" width="4.28125" style="0" customWidth="1"/>
    <col min="2" max="2" width="28.7109375" style="0" customWidth="1"/>
    <col min="3" max="3" width="11.57421875" style="0" customWidth="1"/>
    <col min="4" max="4" width="25.28125" style="0" customWidth="1"/>
    <col min="5" max="5" width="13.140625" style="0" customWidth="1"/>
  </cols>
  <sheetData>
    <row r="2" spans="2:5" ht="12.75">
      <c r="B2" s="144" t="s">
        <v>269</v>
      </c>
      <c r="C2" s="144"/>
      <c r="D2" s="144"/>
      <c r="E2" s="144"/>
    </row>
    <row r="3" spans="2:5" ht="12.75">
      <c r="B3" s="73"/>
      <c r="C3" s="73"/>
      <c r="D3" s="67" t="s">
        <v>234</v>
      </c>
      <c r="E3" s="73"/>
    </row>
    <row r="4" spans="2:5" ht="30" customHeight="1">
      <c r="B4" s="93"/>
      <c r="C4" s="76" t="s">
        <v>219</v>
      </c>
      <c r="D4" s="76" t="s">
        <v>220</v>
      </c>
      <c r="E4" s="76" t="s">
        <v>273</v>
      </c>
    </row>
    <row r="5" spans="2:6" ht="12.75">
      <c r="B5" s="77" t="s">
        <v>260</v>
      </c>
      <c r="C5" s="95">
        <v>1657300</v>
      </c>
      <c r="D5" s="95">
        <v>241300</v>
      </c>
      <c r="E5" s="95">
        <v>1898600</v>
      </c>
      <c r="F5" s="12"/>
    </row>
    <row r="6" spans="2:5" ht="12.75">
      <c r="B6" s="80" t="s">
        <v>233</v>
      </c>
      <c r="C6" s="100"/>
      <c r="D6" s="100"/>
      <c r="E6" s="100"/>
    </row>
    <row r="7" spans="2:5" ht="12.75">
      <c r="B7" s="78" t="s">
        <v>207</v>
      </c>
      <c r="C7" s="79">
        <v>51</v>
      </c>
      <c r="D7" s="79">
        <v>4</v>
      </c>
      <c r="E7" s="79">
        <v>45</v>
      </c>
    </row>
    <row r="8" spans="2:5" ht="12.75">
      <c r="B8" s="78" t="s">
        <v>208</v>
      </c>
      <c r="C8" s="79">
        <v>49</v>
      </c>
      <c r="D8" s="79">
        <v>96</v>
      </c>
      <c r="E8" s="79">
        <v>55</v>
      </c>
    </row>
    <row r="9" spans="2:5" ht="18" customHeight="1">
      <c r="B9" s="80" t="s">
        <v>224</v>
      </c>
      <c r="C9" s="94"/>
      <c r="D9" s="97"/>
      <c r="E9" s="81"/>
    </row>
    <row r="10" spans="2:5" ht="12.75">
      <c r="B10" s="78" t="s">
        <v>226</v>
      </c>
      <c r="C10" s="82">
        <v>59</v>
      </c>
      <c r="D10" s="98" t="s">
        <v>271</v>
      </c>
      <c r="E10" s="82">
        <v>52</v>
      </c>
    </row>
    <row r="11" spans="2:12" ht="48" customHeight="1">
      <c r="B11" s="83" t="s">
        <v>255</v>
      </c>
      <c r="C11" s="82">
        <v>24</v>
      </c>
      <c r="D11" s="98" t="s">
        <v>272</v>
      </c>
      <c r="E11" s="82">
        <v>33</v>
      </c>
      <c r="J11" s="12"/>
      <c r="K11" s="12"/>
      <c r="L11" s="12"/>
    </row>
    <row r="12" spans="2:5" ht="15" customHeight="1">
      <c r="B12" s="78" t="s">
        <v>227</v>
      </c>
      <c r="C12" s="82">
        <v>3</v>
      </c>
      <c r="D12" s="98"/>
      <c r="E12" s="82">
        <v>3</v>
      </c>
    </row>
    <row r="13" spans="2:5" ht="15" customHeight="1">
      <c r="B13" s="84" t="s">
        <v>256</v>
      </c>
      <c r="C13" s="85">
        <v>14</v>
      </c>
      <c r="D13" s="99"/>
      <c r="E13" s="85">
        <v>12</v>
      </c>
    </row>
    <row r="14" spans="2:10" ht="15" customHeight="1">
      <c r="B14" s="86" t="s">
        <v>228</v>
      </c>
      <c r="C14" s="82"/>
      <c r="D14" s="82"/>
      <c r="E14" s="82"/>
      <c r="J14" s="22"/>
    </row>
    <row r="15" spans="2:5" ht="15" customHeight="1">
      <c r="B15" s="87" t="s">
        <v>198</v>
      </c>
      <c r="C15" s="88">
        <v>3</v>
      </c>
      <c r="D15" s="88">
        <v>29</v>
      </c>
      <c r="E15" s="88">
        <v>6</v>
      </c>
    </row>
    <row r="16" spans="2:5" ht="15" customHeight="1">
      <c r="B16" s="87" t="s">
        <v>199</v>
      </c>
      <c r="C16" s="88">
        <v>19</v>
      </c>
      <c r="D16" s="88">
        <v>24.29429007815458</v>
      </c>
      <c r="E16" s="88">
        <v>20</v>
      </c>
    </row>
    <row r="17" spans="2:5" ht="15" customHeight="1">
      <c r="B17" s="87" t="s">
        <v>200</v>
      </c>
      <c r="C17" s="88">
        <v>28</v>
      </c>
      <c r="D17" s="88">
        <v>32</v>
      </c>
      <c r="E17" s="88">
        <v>28</v>
      </c>
    </row>
    <row r="18" spans="2:5" ht="15" customHeight="1">
      <c r="B18" s="87" t="s">
        <v>201</v>
      </c>
      <c r="C18" s="88">
        <v>25</v>
      </c>
      <c r="D18" s="88">
        <v>12.129914442643386</v>
      </c>
      <c r="E18" s="88">
        <v>24</v>
      </c>
    </row>
    <row r="19" spans="2:5" ht="15" customHeight="1">
      <c r="B19" s="87" t="s">
        <v>202</v>
      </c>
      <c r="C19" s="88">
        <v>19</v>
      </c>
      <c r="D19" s="88">
        <v>3</v>
      </c>
      <c r="E19" s="88">
        <v>17</v>
      </c>
    </row>
    <row r="20" spans="2:5" ht="15" customHeight="1">
      <c r="B20" s="87" t="s">
        <v>229</v>
      </c>
      <c r="C20" s="88">
        <v>6</v>
      </c>
      <c r="D20" s="88">
        <v>0.21102162546214162</v>
      </c>
      <c r="E20" s="88">
        <v>5</v>
      </c>
    </row>
    <row r="21" spans="2:5" ht="15" customHeight="1">
      <c r="B21" s="80" t="s">
        <v>261</v>
      </c>
      <c r="C21" s="94"/>
      <c r="D21" s="94"/>
      <c r="E21" s="89"/>
    </row>
    <row r="22" spans="2:7" ht="15" customHeight="1">
      <c r="B22" s="78" t="s">
        <v>204</v>
      </c>
      <c r="C22" s="82">
        <v>10.952109872831011</v>
      </c>
      <c r="D22" s="82">
        <v>16.16282075872939</v>
      </c>
      <c r="E22" s="88">
        <v>11.619745211019664</v>
      </c>
      <c r="G22" s="22"/>
    </row>
    <row r="23" spans="2:5" ht="15" customHeight="1">
      <c r="B23" s="78" t="s">
        <v>205</v>
      </c>
      <c r="C23" s="82">
        <v>9.246821081631914</v>
      </c>
      <c r="D23" s="82">
        <v>14.838088248784514</v>
      </c>
      <c r="E23" s="82">
        <v>9.963216143224637</v>
      </c>
    </row>
    <row r="24" spans="2:5" ht="15" customHeight="1">
      <c r="B24" s="78" t="s">
        <v>195</v>
      </c>
      <c r="C24" s="82">
        <v>15.380198698100338</v>
      </c>
      <c r="D24" s="82">
        <v>17.52299622219813</v>
      </c>
      <c r="E24" s="82">
        <v>15.654749979297394</v>
      </c>
    </row>
    <row r="25" spans="2:5" ht="15" customHeight="1">
      <c r="B25" s="78" t="s">
        <v>196</v>
      </c>
      <c r="C25" s="82">
        <v>27.854255378470675</v>
      </c>
      <c r="D25" s="82">
        <v>28.65458548423414</v>
      </c>
      <c r="E25" s="82">
        <v>27.956799670895343</v>
      </c>
    </row>
    <row r="26" spans="2:5" ht="15" customHeight="1">
      <c r="B26" s="78" t="s">
        <v>197</v>
      </c>
      <c r="C26" s="82">
        <v>22.762961242656672</v>
      </c>
      <c r="D26" s="82">
        <v>19.427325266239126</v>
      </c>
      <c r="E26" s="82">
        <v>22.335574557431702</v>
      </c>
    </row>
    <row r="27" spans="2:5" ht="15" customHeight="1">
      <c r="B27" s="84" t="s">
        <v>225</v>
      </c>
      <c r="C27" s="85">
        <v>13.80365372630939</v>
      </c>
      <c r="D27" s="85">
        <v>3.3941840198146958</v>
      </c>
      <c r="E27" s="85">
        <v>12.469914438131264</v>
      </c>
    </row>
    <row r="28" spans="2:5" ht="15" customHeight="1">
      <c r="B28" s="90" t="s">
        <v>232</v>
      </c>
      <c r="C28" s="85">
        <v>43</v>
      </c>
      <c r="D28" s="91">
        <v>30</v>
      </c>
      <c r="E28" s="92">
        <v>41</v>
      </c>
    </row>
    <row r="29" spans="2:5" ht="108" customHeight="1">
      <c r="B29" s="142" t="s">
        <v>270</v>
      </c>
      <c r="C29" s="143"/>
      <c r="D29" s="143"/>
      <c r="E29" s="143"/>
    </row>
    <row r="30" spans="3:5" ht="12.75">
      <c r="C30" s="21"/>
      <c r="D30" s="21"/>
      <c r="E30" s="22"/>
    </row>
    <row r="31" spans="3:5" ht="12.75">
      <c r="C31" s="21"/>
      <c r="D31" s="21"/>
      <c r="E31" s="31"/>
    </row>
    <row r="32" spans="3:5" ht="12.75">
      <c r="C32" s="21"/>
      <c r="D32" s="21"/>
      <c r="E32" s="22"/>
    </row>
    <row r="33" spans="3:5" ht="12.75">
      <c r="C33" s="21"/>
      <c r="D33" s="21"/>
      <c r="E33" s="22"/>
    </row>
    <row r="34" spans="3:5" ht="12.75">
      <c r="C34" s="21"/>
      <c r="D34" s="21"/>
      <c r="E34" s="22"/>
    </row>
    <row r="35" spans="3:5" ht="12.75">
      <c r="C35" s="21"/>
      <c r="D35" s="21"/>
      <c r="E35" s="22"/>
    </row>
    <row r="36" spans="3:5" ht="12.75">
      <c r="C36" s="21"/>
      <c r="D36" s="21"/>
      <c r="E36" s="22"/>
    </row>
    <row r="39" spans="3:5" ht="12.75">
      <c r="C39" s="21"/>
      <c r="D39" s="21"/>
      <c r="E39" s="11"/>
    </row>
    <row r="40" spans="3:5" ht="12.75">
      <c r="C40" s="21"/>
      <c r="D40" s="21"/>
      <c r="E40" s="11"/>
    </row>
    <row r="41" spans="3:4" ht="12.75">
      <c r="C41" s="12"/>
      <c r="D41" s="12"/>
    </row>
  </sheetData>
  <sheetProtection/>
  <mergeCells count="2">
    <mergeCell ref="B29:E29"/>
    <mergeCell ref="B2:E2"/>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29"/>
  <sheetViews>
    <sheetView showGridLines="0" tabSelected="1" zoomScalePageLayoutView="0" workbookViewId="0" topLeftCell="A1">
      <selection activeCell="J13" sqref="J13"/>
    </sheetView>
  </sheetViews>
  <sheetFormatPr defaultColWidth="11.421875" defaultRowHeight="12.75"/>
  <cols>
    <col min="1" max="1" width="4.7109375" style="0" customWidth="1"/>
    <col min="2" max="2" width="29.28125" style="0" customWidth="1"/>
    <col min="3" max="3" width="10.57421875" style="0" customWidth="1"/>
    <col min="4" max="4" width="11.8515625" style="0" customWidth="1"/>
    <col min="5" max="5" width="12.8515625" style="0" customWidth="1"/>
    <col min="6" max="6" width="10.57421875" style="0" customWidth="1"/>
    <col min="7" max="7" width="11.140625" style="0" customWidth="1"/>
    <col min="11" max="12" width="13.57421875" style="0" bestFit="1" customWidth="1"/>
  </cols>
  <sheetData>
    <row r="2" spans="2:7" ht="12.75">
      <c r="B2" s="144" t="s">
        <v>275</v>
      </c>
      <c r="C2" s="144"/>
      <c r="D2" s="144"/>
      <c r="E2" s="144"/>
      <c r="F2" s="144"/>
      <c r="G2" s="144"/>
    </row>
    <row r="3" spans="2:7" ht="11.25" customHeight="1">
      <c r="B3" s="73"/>
      <c r="C3" s="73"/>
      <c r="D3" s="73"/>
      <c r="E3" s="73"/>
      <c r="F3" s="73"/>
      <c r="G3" s="67" t="s">
        <v>236</v>
      </c>
    </row>
    <row r="4" spans="2:7" ht="27.75" customHeight="1">
      <c r="B4" s="72"/>
      <c r="C4" s="76" t="s">
        <v>231</v>
      </c>
      <c r="D4" s="76" t="s">
        <v>274</v>
      </c>
      <c r="E4" s="76" t="s">
        <v>257</v>
      </c>
      <c r="F4" s="76" t="s">
        <v>221</v>
      </c>
      <c r="G4" s="76" t="s">
        <v>230</v>
      </c>
    </row>
    <row r="5" spans="2:8" ht="15" customHeight="1">
      <c r="B5" s="77" t="s">
        <v>260</v>
      </c>
      <c r="C5" s="116">
        <v>1898600</v>
      </c>
      <c r="D5" s="116">
        <v>1613200</v>
      </c>
      <c r="E5" s="117">
        <v>285400</v>
      </c>
      <c r="F5" s="116">
        <v>568800</v>
      </c>
      <c r="G5" s="116">
        <v>2467400</v>
      </c>
      <c r="H5" s="12"/>
    </row>
    <row r="6" spans="2:8" ht="15" customHeight="1">
      <c r="B6" s="96" t="s">
        <v>235</v>
      </c>
      <c r="C6" s="101"/>
      <c r="D6" s="101"/>
      <c r="E6" s="108"/>
      <c r="F6" s="101"/>
      <c r="G6" s="101"/>
      <c r="H6" s="12"/>
    </row>
    <row r="7" spans="2:9" ht="15" customHeight="1">
      <c r="B7" s="78" t="s">
        <v>207</v>
      </c>
      <c r="C7" s="101">
        <v>45</v>
      </c>
      <c r="D7" s="101">
        <v>46</v>
      </c>
      <c r="E7" s="108">
        <v>40</v>
      </c>
      <c r="F7" s="101">
        <v>38</v>
      </c>
      <c r="G7" s="101">
        <v>43</v>
      </c>
      <c r="H7" s="12"/>
      <c r="I7" s="12"/>
    </row>
    <row r="8" spans="2:9" ht="15" customHeight="1">
      <c r="B8" s="78" t="s">
        <v>208</v>
      </c>
      <c r="C8" s="101">
        <v>55</v>
      </c>
      <c r="D8" s="101">
        <v>54</v>
      </c>
      <c r="E8" s="108">
        <v>60</v>
      </c>
      <c r="F8" s="101">
        <v>62</v>
      </c>
      <c r="G8" s="101">
        <v>57</v>
      </c>
      <c r="H8" s="12"/>
      <c r="I8" s="12"/>
    </row>
    <row r="9" spans="2:9" ht="15" customHeight="1">
      <c r="B9" s="80" t="s">
        <v>224</v>
      </c>
      <c r="C9" s="102"/>
      <c r="D9" s="102"/>
      <c r="E9" s="109"/>
      <c r="F9" s="102"/>
      <c r="G9" s="102"/>
      <c r="H9" s="12"/>
      <c r="I9" s="12"/>
    </row>
    <row r="10" spans="2:10" ht="15" customHeight="1">
      <c r="B10" s="78" t="s">
        <v>226</v>
      </c>
      <c r="C10" s="103">
        <v>52</v>
      </c>
      <c r="D10" s="103">
        <v>54</v>
      </c>
      <c r="E10" s="110">
        <v>40</v>
      </c>
      <c r="F10" s="103">
        <v>32</v>
      </c>
      <c r="G10" s="103">
        <v>47</v>
      </c>
      <c r="H10" s="12"/>
      <c r="I10" s="12"/>
      <c r="J10" s="11"/>
    </row>
    <row r="11" spans="2:9" ht="15" customHeight="1">
      <c r="B11" s="78" t="s">
        <v>255</v>
      </c>
      <c r="C11" s="103">
        <v>33</v>
      </c>
      <c r="D11" s="103">
        <v>33</v>
      </c>
      <c r="E11" s="110">
        <v>33</v>
      </c>
      <c r="F11" s="103">
        <v>35</v>
      </c>
      <c r="G11" s="103">
        <v>34</v>
      </c>
      <c r="H11" s="12"/>
      <c r="I11" s="12"/>
    </row>
    <row r="12" spans="2:9" ht="15" customHeight="1">
      <c r="B12" s="78" t="s">
        <v>227</v>
      </c>
      <c r="C12" s="103">
        <v>3</v>
      </c>
      <c r="D12" s="103">
        <v>3</v>
      </c>
      <c r="E12" s="110">
        <v>5</v>
      </c>
      <c r="F12" s="103">
        <v>6</v>
      </c>
      <c r="G12" s="103">
        <v>4</v>
      </c>
      <c r="H12" s="12"/>
      <c r="I12" s="12"/>
    </row>
    <row r="13" spans="2:9" ht="15" customHeight="1">
      <c r="B13" s="84" t="s">
        <v>256</v>
      </c>
      <c r="C13" s="104">
        <v>12</v>
      </c>
      <c r="D13" s="104">
        <v>10</v>
      </c>
      <c r="E13" s="111">
        <v>22</v>
      </c>
      <c r="F13" s="104">
        <v>27</v>
      </c>
      <c r="G13" s="104">
        <v>15</v>
      </c>
      <c r="H13" s="12"/>
      <c r="I13" s="12"/>
    </row>
    <row r="14" spans="2:12" ht="15" customHeight="1">
      <c r="B14" s="96" t="s">
        <v>228</v>
      </c>
      <c r="C14" s="103"/>
      <c r="D14" s="103"/>
      <c r="E14" s="110"/>
      <c r="F14" s="103"/>
      <c r="G14" s="103"/>
      <c r="H14" s="12"/>
      <c r="I14" s="12"/>
      <c r="K14" s="12"/>
      <c r="L14" s="12"/>
    </row>
    <row r="15" spans="2:9" ht="15" customHeight="1">
      <c r="B15" s="78" t="s">
        <v>198</v>
      </c>
      <c r="C15" s="105">
        <v>6</v>
      </c>
      <c r="D15" s="105">
        <v>7</v>
      </c>
      <c r="E15" s="112">
        <v>4</v>
      </c>
      <c r="F15" s="105">
        <v>5</v>
      </c>
      <c r="G15" s="103">
        <v>6</v>
      </c>
      <c r="H15" s="12"/>
      <c r="I15" s="12"/>
    </row>
    <row r="16" spans="2:11" ht="15" customHeight="1">
      <c r="B16" s="78" t="s">
        <v>199</v>
      </c>
      <c r="C16" s="105">
        <v>20</v>
      </c>
      <c r="D16" s="105">
        <v>20</v>
      </c>
      <c r="E16" s="112">
        <v>18</v>
      </c>
      <c r="F16" s="105">
        <v>19</v>
      </c>
      <c r="G16" s="103">
        <v>19</v>
      </c>
      <c r="H16" s="12"/>
      <c r="I16" s="12"/>
      <c r="K16" s="18"/>
    </row>
    <row r="17" spans="2:11" ht="15" customHeight="1">
      <c r="B17" s="78" t="s">
        <v>200</v>
      </c>
      <c r="C17" s="105">
        <v>28</v>
      </c>
      <c r="D17" s="105">
        <v>28</v>
      </c>
      <c r="E17" s="112">
        <v>27</v>
      </c>
      <c r="F17" s="105">
        <v>30</v>
      </c>
      <c r="G17" s="103">
        <v>29</v>
      </c>
      <c r="H17" s="12"/>
      <c r="I17" s="12"/>
      <c r="K17" s="18"/>
    </row>
    <row r="18" spans="2:11" ht="15" customHeight="1">
      <c r="B18" s="78" t="s">
        <v>201</v>
      </c>
      <c r="C18" s="105">
        <v>24</v>
      </c>
      <c r="D18" s="105">
        <v>23</v>
      </c>
      <c r="E18" s="112">
        <v>28</v>
      </c>
      <c r="F18" s="105">
        <v>28</v>
      </c>
      <c r="G18" s="103">
        <v>24</v>
      </c>
      <c r="H18" s="12"/>
      <c r="I18" s="12"/>
      <c r="K18" s="18"/>
    </row>
    <row r="19" spans="2:11" ht="15" customHeight="1">
      <c r="B19" s="78" t="s">
        <v>202</v>
      </c>
      <c r="C19" s="105">
        <v>17</v>
      </c>
      <c r="D19" s="105">
        <v>17</v>
      </c>
      <c r="E19" s="112">
        <v>19</v>
      </c>
      <c r="F19" s="105">
        <v>16</v>
      </c>
      <c r="G19" s="103">
        <v>17</v>
      </c>
      <c r="H19" s="12"/>
      <c r="I19" s="12"/>
      <c r="K19" s="18"/>
    </row>
    <row r="20" spans="2:12" ht="15" customHeight="1">
      <c r="B20" s="78" t="s">
        <v>229</v>
      </c>
      <c r="C20" s="105">
        <v>5</v>
      </c>
      <c r="D20" s="105">
        <v>5</v>
      </c>
      <c r="E20" s="112">
        <v>4</v>
      </c>
      <c r="F20" s="105">
        <v>2</v>
      </c>
      <c r="G20" s="103">
        <v>5</v>
      </c>
      <c r="H20" s="12"/>
      <c r="I20" s="12"/>
      <c r="K20" s="18"/>
      <c r="L20" s="11"/>
    </row>
    <row r="21" spans="2:12" ht="15" customHeight="1">
      <c r="B21" s="80" t="s">
        <v>261</v>
      </c>
      <c r="C21" s="106"/>
      <c r="D21" s="106"/>
      <c r="E21" s="113"/>
      <c r="F21" s="106"/>
      <c r="G21" s="107"/>
      <c r="H21" s="12"/>
      <c r="I21" s="12"/>
      <c r="L21" s="11"/>
    </row>
    <row r="22" spans="2:12" ht="15" customHeight="1">
      <c r="B22" s="78" t="s">
        <v>204</v>
      </c>
      <c r="C22" s="105">
        <v>11.619745211019664</v>
      </c>
      <c r="D22" s="105">
        <v>12</v>
      </c>
      <c r="E22" s="112">
        <v>11</v>
      </c>
      <c r="F22" s="105">
        <v>14</v>
      </c>
      <c r="G22" s="103">
        <v>12</v>
      </c>
      <c r="H22" s="12"/>
      <c r="I22" s="12"/>
      <c r="L22" s="11"/>
    </row>
    <row r="23" spans="2:12" ht="15" customHeight="1">
      <c r="B23" s="78" t="s">
        <v>205</v>
      </c>
      <c r="C23" s="103">
        <v>9.963216143224637</v>
      </c>
      <c r="D23" s="103">
        <v>10</v>
      </c>
      <c r="E23" s="110">
        <v>11</v>
      </c>
      <c r="F23" s="103">
        <v>13</v>
      </c>
      <c r="G23" s="103">
        <v>11</v>
      </c>
      <c r="H23" s="12"/>
      <c r="I23" s="12"/>
      <c r="K23" s="22"/>
      <c r="L23" s="11"/>
    </row>
    <row r="24" spans="2:12" ht="15" customHeight="1">
      <c r="B24" s="78" t="s">
        <v>195</v>
      </c>
      <c r="C24" s="103">
        <v>15.654749979297394</v>
      </c>
      <c r="D24" s="103">
        <v>15</v>
      </c>
      <c r="E24" s="110">
        <v>16</v>
      </c>
      <c r="F24" s="103">
        <v>20</v>
      </c>
      <c r="G24" s="103">
        <v>17</v>
      </c>
      <c r="H24" s="12"/>
      <c r="I24" s="12"/>
      <c r="L24" s="11"/>
    </row>
    <row r="25" spans="2:12" ht="15" customHeight="1">
      <c r="B25" s="78" t="s">
        <v>196</v>
      </c>
      <c r="C25" s="103">
        <v>27.956799670895343</v>
      </c>
      <c r="D25" s="103">
        <v>28</v>
      </c>
      <c r="E25" s="110">
        <v>29</v>
      </c>
      <c r="F25" s="103">
        <v>31</v>
      </c>
      <c r="G25" s="103">
        <v>29</v>
      </c>
      <c r="H25" s="12"/>
      <c r="I25" s="12"/>
      <c r="L25" s="11"/>
    </row>
    <row r="26" spans="2:9" ht="15" customHeight="1">
      <c r="B26" s="78" t="s">
        <v>197</v>
      </c>
      <c r="C26" s="103">
        <v>22.335574557431702</v>
      </c>
      <c r="D26" s="103">
        <v>22</v>
      </c>
      <c r="E26" s="110">
        <v>22</v>
      </c>
      <c r="F26" s="103">
        <v>19</v>
      </c>
      <c r="G26" s="103">
        <v>21</v>
      </c>
      <c r="H26" s="12"/>
      <c r="I26" s="12"/>
    </row>
    <row r="27" spans="2:12" ht="15" customHeight="1">
      <c r="B27" s="84" t="s">
        <v>225</v>
      </c>
      <c r="C27" s="104">
        <v>12.469914438131264</v>
      </c>
      <c r="D27" s="104">
        <v>13</v>
      </c>
      <c r="E27" s="111">
        <v>11</v>
      </c>
      <c r="F27" s="104">
        <v>3</v>
      </c>
      <c r="G27" s="104">
        <v>10</v>
      </c>
      <c r="H27" s="12"/>
      <c r="I27" s="12"/>
      <c r="L27" s="9"/>
    </row>
    <row r="28" spans="2:8" ht="15" customHeight="1">
      <c r="B28" s="114" t="s">
        <v>232</v>
      </c>
      <c r="C28" s="115">
        <v>41</v>
      </c>
      <c r="D28" s="115">
        <v>42</v>
      </c>
      <c r="E28" s="118">
        <v>40</v>
      </c>
      <c r="F28" s="115">
        <v>29</v>
      </c>
      <c r="G28" s="115">
        <v>38</v>
      </c>
      <c r="H28" s="11"/>
    </row>
    <row r="29" spans="2:8" ht="107.25" customHeight="1">
      <c r="B29" s="142" t="s">
        <v>276</v>
      </c>
      <c r="C29" s="143"/>
      <c r="D29" s="143"/>
      <c r="E29" s="143"/>
      <c r="F29" s="143"/>
      <c r="G29" s="143"/>
      <c r="H29" s="11"/>
    </row>
  </sheetData>
  <sheetProtection/>
  <mergeCells count="2">
    <mergeCell ref="B29:G29"/>
    <mergeCell ref="B2:G2"/>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S14"/>
  <sheetViews>
    <sheetView showGridLines="0" zoomScalePageLayoutView="0" workbookViewId="0" topLeftCell="A1">
      <selection activeCell="F12" sqref="F12"/>
    </sheetView>
  </sheetViews>
  <sheetFormatPr defaultColWidth="11.421875" defaultRowHeight="12.75"/>
  <cols>
    <col min="1" max="1" width="4.57421875" style="0" customWidth="1"/>
    <col min="2" max="2" width="22.8515625" style="0" customWidth="1"/>
    <col min="3" max="18" width="8.7109375" style="0" customWidth="1"/>
  </cols>
  <sheetData>
    <row r="2" spans="2:18" ht="12.75" customHeight="1">
      <c r="B2" s="139" t="s">
        <v>279</v>
      </c>
      <c r="C2" s="139"/>
      <c r="D2" s="139"/>
      <c r="E2" s="139"/>
      <c r="F2" s="139"/>
      <c r="G2" s="139"/>
      <c r="H2" s="139"/>
      <c r="I2" s="139"/>
      <c r="J2" s="139"/>
      <c r="K2" s="139"/>
      <c r="L2" s="139"/>
      <c r="M2" s="139"/>
      <c r="N2" s="139"/>
      <c r="O2" s="139"/>
      <c r="P2" s="139"/>
      <c r="Q2" s="139"/>
      <c r="R2" s="139"/>
    </row>
    <row r="3" spans="2:9" ht="12.75">
      <c r="B3" s="119"/>
      <c r="C3" s="119"/>
      <c r="D3" s="119"/>
      <c r="E3" s="119"/>
      <c r="F3" s="119"/>
      <c r="G3" s="119"/>
      <c r="H3" s="119"/>
      <c r="I3" s="119"/>
    </row>
    <row r="4" spans="2:18" ht="15" customHeight="1">
      <c r="B4" s="25"/>
      <c r="C4" s="26">
        <v>1999</v>
      </c>
      <c r="D4" s="26">
        <v>2000</v>
      </c>
      <c r="E4" s="26">
        <v>2001</v>
      </c>
      <c r="F4" s="26">
        <v>2002</v>
      </c>
      <c r="G4" s="26">
        <v>2003</v>
      </c>
      <c r="H4" s="26">
        <v>2004</v>
      </c>
      <c r="I4" s="26">
        <v>2005</v>
      </c>
      <c r="J4" s="26">
        <v>2006</v>
      </c>
      <c r="K4" s="27">
        <v>2007</v>
      </c>
      <c r="L4" s="27">
        <v>2008</v>
      </c>
      <c r="M4" s="27">
        <v>2009</v>
      </c>
      <c r="N4" s="27">
        <v>2010</v>
      </c>
      <c r="O4" s="27">
        <v>2011</v>
      </c>
      <c r="P4" s="27">
        <v>2012</v>
      </c>
      <c r="Q4" s="27">
        <v>2013</v>
      </c>
      <c r="R4" s="27">
        <v>2014</v>
      </c>
    </row>
    <row r="5" spans="2:18" ht="15" customHeight="1">
      <c r="B5" s="64" t="s">
        <v>258</v>
      </c>
      <c r="C5" s="120">
        <v>1313</v>
      </c>
      <c r="D5" s="120">
        <v>1267</v>
      </c>
      <c r="E5" s="121">
        <v>1250</v>
      </c>
      <c r="F5" s="121">
        <v>1271</v>
      </c>
      <c r="G5" s="121">
        <v>1333</v>
      </c>
      <c r="H5" s="121">
        <v>1435</v>
      </c>
      <c r="I5" s="121">
        <v>1496</v>
      </c>
      <c r="J5" s="121">
        <v>1496</v>
      </c>
      <c r="K5" s="121">
        <v>1377</v>
      </c>
      <c r="L5" s="121">
        <v>1342</v>
      </c>
      <c r="M5" s="121">
        <v>1483</v>
      </c>
      <c r="N5" s="121">
        <v>1544</v>
      </c>
      <c r="O5" s="121">
        <v>1589</v>
      </c>
      <c r="P5" s="121">
        <v>1687</v>
      </c>
      <c r="Q5" s="121">
        <v>1812</v>
      </c>
      <c r="R5" s="121">
        <v>1899</v>
      </c>
    </row>
    <row r="6" spans="2:19" ht="15" customHeight="1">
      <c r="B6" s="64" t="s">
        <v>221</v>
      </c>
      <c r="C6" s="120"/>
      <c r="D6" s="120"/>
      <c r="E6" s="121"/>
      <c r="F6" s="121"/>
      <c r="G6" s="121"/>
      <c r="H6" s="121"/>
      <c r="I6" s="121"/>
      <c r="J6" s="121"/>
      <c r="K6" s="121"/>
      <c r="L6" s="121"/>
      <c r="M6" s="121">
        <v>416</v>
      </c>
      <c r="N6" s="121">
        <v>460</v>
      </c>
      <c r="O6" s="121">
        <v>478</v>
      </c>
      <c r="P6" s="121">
        <v>489</v>
      </c>
      <c r="Q6" s="121">
        <v>518</v>
      </c>
      <c r="R6" s="121">
        <v>569</v>
      </c>
      <c r="S6" s="9" t="s">
        <v>277</v>
      </c>
    </row>
    <row r="7" spans="2:7" ht="26.25" customHeight="1">
      <c r="B7" s="145" t="s">
        <v>278</v>
      </c>
      <c r="C7" s="146"/>
      <c r="D7" s="146"/>
      <c r="E7" s="146"/>
      <c r="F7" s="146"/>
      <c r="G7" s="146"/>
    </row>
    <row r="8" ht="12.75">
      <c r="B8" s="28"/>
    </row>
    <row r="9" ht="12.75">
      <c r="N9" s="32"/>
    </row>
    <row r="10" ht="12.75">
      <c r="O10" s="65"/>
    </row>
    <row r="11" ht="12.75">
      <c r="N11" s="13"/>
    </row>
    <row r="12" ht="12.75">
      <c r="N12" s="32"/>
    </row>
    <row r="13" ht="12.75">
      <c r="M13" s="11"/>
    </row>
    <row r="14" ht="12.75">
      <c r="M14" s="13"/>
    </row>
  </sheetData>
  <sheetProtection/>
  <mergeCells count="2">
    <mergeCell ref="B7:G7"/>
    <mergeCell ref="B2:R2"/>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O293"/>
  <sheetViews>
    <sheetView showGridLines="0" zoomScalePageLayoutView="0" workbookViewId="0" topLeftCell="A1">
      <selection activeCell="M18" sqref="M18"/>
    </sheetView>
  </sheetViews>
  <sheetFormatPr defaultColWidth="11.421875" defaultRowHeight="12.75"/>
  <cols>
    <col min="1" max="1" width="3.421875" style="0" customWidth="1"/>
    <col min="2" max="2" width="9.8515625" style="0" customWidth="1"/>
    <col min="3" max="3" width="10.7109375" style="0" customWidth="1"/>
    <col min="4" max="4" width="12.57421875" style="0" customWidth="1"/>
    <col min="5" max="5" width="11.140625" style="0" customWidth="1"/>
    <col min="12" max="12" width="12.140625" style="0" customWidth="1"/>
  </cols>
  <sheetData>
    <row r="2" spans="2:6" ht="54" customHeight="1">
      <c r="B2" s="139" t="s">
        <v>267</v>
      </c>
      <c r="C2" s="140"/>
      <c r="D2" s="140"/>
      <c r="E2" s="140"/>
      <c r="F2" s="34"/>
    </row>
    <row r="3" spans="2:5" ht="12.75">
      <c r="B3" s="147" t="s">
        <v>215</v>
      </c>
      <c r="C3" s="147"/>
      <c r="D3" s="147"/>
      <c r="E3" s="147"/>
    </row>
    <row r="4" spans="2:15" ht="12.75">
      <c r="B4" s="74">
        <v>524.16</v>
      </c>
      <c r="C4" s="74">
        <v>0</v>
      </c>
      <c r="D4" s="74"/>
      <c r="E4" s="74">
        <f>+B4-C4</f>
        <v>524.16</v>
      </c>
      <c r="O4" s="24"/>
    </row>
    <row r="5" spans="2:5" ht="12.75">
      <c r="B5" s="74" t="s">
        <v>216</v>
      </c>
      <c r="C5" s="74" t="s">
        <v>216</v>
      </c>
      <c r="D5" s="74" t="s">
        <v>217</v>
      </c>
      <c r="E5" s="74" t="s">
        <v>218</v>
      </c>
    </row>
    <row r="6" spans="2:5" ht="12.75">
      <c r="B6" s="75">
        <v>0</v>
      </c>
      <c r="C6" s="75">
        <f aca="true" t="shared" si="0" ref="C6:C69">+B6</f>
        <v>0</v>
      </c>
      <c r="D6" s="75">
        <f>+$E$4-C6</f>
        <v>524.16</v>
      </c>
      <c r="E6" s="75">
        <f aca="true" t="shared" si="1" ref="E6:E69">+$E$4+0.62*B6-C6-D6</f>
        <v>0</v>
      </c>
    </row>
    <row r="7" spans="2:5" ht="12.75">
      <c r="B7" s="75">
        <v>5</v>
      </c>
      <c r="C7" s="75">
        <f t="shared" si="0"/>
        <v>5</v>
      </c>
      <c r="D7" s="75">
        <f aca="true" t="shared" si="2" ref="D7:D37">+$E$4-C7</f>
        <v>519.16</v>
      </c>
      <c r="E7" s="75">
        <f t="shared" si="1"/>
        <v>3.1000000000000227</v>
      </c>
    </row>
    <row r="8" spans="2:5" ht="12.75">
      <c r="B8" s="75">
        <v>10</v>
      </c>
      <c r="C8" s="75">
        <f t="shared" si="0"/>
        <v>10</v>
      </c>
      <c r="D8" s="75">
        <f t="shared" si="2"/>
        <v>514.16</v>
      </c>
      <c r="E8" s="75">
        <f t="shared" si="1"/>
        <v>6.2000000000000455</v>
      </c>
    </row>
    <row r="9" spans="2:5" ht="12.75">
      <c r="B9" s="75">
        <v>15</v>
      </c>
      <c r="C9" s="75">
        <f t="shared" si="0"/>
        <v>15</v>
      </c>
      <c r="D9" s="75">
        <f t="shared" si="2"/>
        <v>509.15999999999997</v>
      </c>
      <c r="E9" s="75">
        <f t="shared" si="1"/>
        <v>9.299999999999955</v>
      </c>
    </row>
    <row r="10" spans="2:5" ht="12.75">
      <c r="B10" s="75">
        <v>20</v>
      </c>
      <c r="C10" s="75">
        <f t="shared" si="0"/>
        <v>20</v>
      </c>
      <c r="D10" s="75">
        <f t="shared" si="2"/>
        <v>504.15999999999997</v>
      </c>
      <c r="E10" s="75">
        <f t="shared" si="1"/>
        <v>12.399999999999977</v>
      </c>
    </row>
    <row r="11" spans="2:5" ht="12.75">
      <c r="B11" s="75">
        <v>25</v>
      </c>
      <c r="C11" s="75">
        <f t="shared" si="0"/>
        <v>25</v>
      </c>
      <c r="D11" s="75">
        <f t="shared" si="2"/>
        <v>499.15999999999997</v>
      </c>
      <c r="E11" s="75">
        <f t="shared" si="1"/>
        <v>15.5</v>
      </c>
    </row>
    <row r="12" spans="2:5" ht="12.75">
      <c r="B12" s="75">
        <v>30</v>
      </c>
      <c r="C12" s="75">
        <f t="shared" si="0"/>
        <v>30</v>
      </c>
      <c r="D12" s="75">
        <f t="shared" si="2"/>
        <v>494.15999999999997</v>
      </c>
      <c r="E12" s="75">
        <f t="shared" si="1"/>
        <v>18.600000000000023</v>
      </c>
    </row>
    <row r="13" spans="2:5" ht="12.75">
      <c r="B13" s="75">
        <v>35</v>
      </c>
      <c r="C13" s="75">
        <f t="shared" si="0"/>
        <v>35</v>
      </c>
      <c r="D13" s="75">
        <f t="shared" si="2"/>
        <v>489.15999999999997</v>
      </c>
      <c r="E13" s="75">
        <f t="shared" si="1"/>
        <v>21.700000000000045</v>
      </c>
    </row>
    <row r="14" spans="2:5" ht="12.75">
      <c r="B14" s="75">
        <v>40</v>
      </c>
      <c r="C14" s="75">
        <f t="shared" si="0"/>
        <v>40</v>
      </c>
      <c r="D14" s="75">
        <f t="shared" si="2"/>
        <v>484.15999999999997</v>
      </c>
      <c r="E14" s="75">
        <f t="shared" si="1"/>
        <v>24.799999999999955</v>
      </c>
    </row>
    <row r="15" spans="2:5" ht="12.75">
      <c r="B15" s="75">
        <v>45</v>
      </c>
      <c r="C15" s="75">
        <f t="shared" si="0"/>
        <v>45</v>
      </c>
      <c r="D15" s="75">
        <f t="shared" si="2"/>
        <v>479.15999999999997</v>
      </c>
      <c r="E15" s="75">
        <f t="shared" si="1"/>
        <v>27.899999999999977</v>
      </c>
    </row>
    <row r="16" spans="2:5" ht="12.75">
      <c r="B16" s="75">
        <v>50</v>
      </c>
      <c r="C16" s="75">
        <f t="shared" si="0"/>
        <v>50</v>
      </c>
      <c r="D16" s="75">
        <f t="shared" si="2"/>
        <v>474.15999999999997</v>
      </c>
      <c r="E16" s="75">
        <f t="shared" si="1"/>
        <v>31</v>
      </c>
    </row>
    <row r="17" spans="2:5" ht="12.75">
      <c r="B17" s="75">
        <v>55</v>
      </c>
      <c r="C17" s="75">
        <f t="shared" si="0"/>
        <v>55</v>
      </c>
      <c r="D17" s="75">
        <f t="shared" si="2"/>
        <v>469.15999999999997</v>
      </c>
      <c r="E17" s="75">
        <f t="shared" si="1"/>
        <v>34.10000000000002</v>
      </c>
    </row>
    <row r="18" spans="2:5" ht="12.75">
      <c r="B18" s="75">
        <v>60</v>
      </c>
      <c r="C18" s="75">
        <f t="shared" si="0"/>
        <v>60</v>
      </c>
      <c r="D18" s="75">
        <f t="shared" si="2"/>
        <v>464.15999999999997</v>
      </c>
      <c r="E18" s="75">
        <f t="shared" si="1"/>
        <v>37.200000000000045</v>
      </c>
    </row>
    <row r="19" spans="2:5" ht="12.75">
      <c r="B19" s="75">
        <v>65</v>
      </c>
      <c r="C19" s="75">
        <f t="shared" si="0"/>
        <v>65</v>
      </c>
      <c r="D19" s="75">
        <f t="shared" si="2"/>
        <v>459.15999999999997</v>
      </c>
      <c r="E19" s="75">
        <f t="shared" si="1"/>
        <v>40.299999999999955</v>
      </c>
    </row>
    <row r="20" spans="2:5" ht="12.75">
      <c r="B20" s="75">
        <v>70</v>
      </c>
      <c r="C20" s="75">
        <f t="shared" si="0"/>
        <v>70</v>
      </c>
      <c r="D20" s="75">
        <f t="shared" si="2"/>
        <v>454.15999999999997</v>
      </c>
      <c r="E20" s="75">
        <f t="shared" si="1"/>
        <v>43.39999999999998</v>
      </c>
    </row>
    <row r="21" spans="2:5" ht="12.75">
      <c r="B21" s="75">
        <v>75</v>
      </c>
      <c r="C21" s="75">
        <f t="shared" si="0"/>
        <v>75</v>
      </c>
      <c r="D21" s="75">
        <f t="shared" si="2"/>
        <v>449.15999999999997</v>
      </c>
      <c r="E21" s="75">
        <f t="shared" si="1"/>
        <v>46.5</v>
      </c>
    </row>
    <row r="22" spans="2:5" ht="12.75">
      <c r="B22" s="75">
        <v>80</v>
      </c>
      <c r="C22" s="75">
        <f t="shared" si="0"/>
        <v>80</v>
      </c>
      <c r="D22" s="75">
        <f t="shared" si="2"/>
        <v>444.15999999999997</v>
      </c>
      <c r="E22" s="75">
        <f t="shared" si="1"/>
        <v>49.60000000000002</v>
      </c>
    </row>
    <row r="23" spans="2:5" ht="12.75">
      <c r="B23" s="75">
        <v>85</v>
      </c>
      <c r="C23" s="75">
        <f t="shared" si="0"/>
        <v>85</v>
      </c>
      <c r="D23" s="75">
        <f t="shared" si="2"/>
        <v>439.15999999999997</v>
      </c>
      <c r="E23" s="75">
        <f t="shared" si="1"/>
        <v>52.700000000000045</v>
      </c>
    </row>
    <row r="24" spans="2:5" ht="12.75">
      <c r="B24" s="75">
        <v>90</v>
      </c>
      <c r="C24" s="75">
        <f t="shared" si="0"/>
        <v>90</v>
      </c>
      <c r="D24" s="75">
        <f t="shared" si="2"/>
        <v>434.15999999999997</v>
      </c>
      <c r="E24" s="75">
        <f t="shared" si="1"/>
        <v>55.799999999999955</v>
      </c>
    </row>
    <row r="25" spans="2:5" ht="12.75">
      <c r="B25" s="75">
        <v>95</v>
      </c>
      <c r="C25" s="75">
        <f t="shared" si="0"/>
        <v>95</v>
      </c>
      <c r="D25" s="75">
        <f t="shared" si="2"/>
        <v>429.15999999999997</v>
      </c>
      <c r="E25" s="75">
        <f t="shared" si="1"/>
        <v>58.89999999999998</v>
      </c>
    </row>
    <row r="26" spans="2:5" ht="12.75">
      <c r="B26" s="75">
        <v>100</v>
      </c>
      <c r="C26" s="75">
        <f t="shared" si="0"/>
        <v>100</v>
      </c>
      <c r="D26" s="75">
        <f t="shared" si="2"/>
        <v>424.15999999999997</v>
      </c>
      <c r="E26" s="75">
        <f t="shared" si="1"/>
        <v>62</v>
      </c>
    </row>
    <row r="27" spans="2:5" ht="12.75">
      <c r="B27" s="75">
        <v>105</v>
      </c>
      <c r="C27" s="75">
        <f t="shared" si="0"/>
        <v>105</v>
      </c>
      <c r="D27" s="75">
        <f t="shared" si="2"/>
        <v>419.15999999999997</v>
      </c>
      <c r="E27" s="75">
        <f t="shared" si="1"/>
        <v>65.10000000000002</v>
      </c>
    </row>
    <row r="28" spans="2:11" ht="12.75">
      <c r="B28" s="75">
        <v>110</v>
      </c>
      <c r="C28" s="75">
        <f t="shared" si="0"/>
        <v>110</v>
      </c>
      <c r="D28" s="75">
        <f t="shared" si="2"/>
        <v>414.15999999999997</v>
      </c>
      <c r="E28" s="75">
        <f t="shared" si="1"/>
        <v>68.20000000000005</v>
      </c>
      <c r="K28" s="13"/>
    </row>
    <row r="29" spans="2:8" ht="12.75">
      <c r="B29" s="75">
        <v>115</v>
      </c>
      <c r="C29" s="75">
        <f t="shared" si="0"/>
        <v>115</v>
      </c>
      <c r="D29" s="75">
        <f t="shared" si="2"/>
        <v>409.15999999999997</v>
      </c>
      <c r="E29" s="75">
        <f t="shared" si="1"/>
        <v>71.29999999999995</v>
      </c>
      <c r="H29" s="11"/>
    </row>
    <row r="30" spans="2:5" ht="12.75">
      <c r="B30" s="75">
        <v>120</v>
      </c>
      <c r="C30" s="75">
        <f t="shared" si="0"/>
        <v>120</v>
      </c>
      <c r="D30" s="75">
        <f t="shared" si="2"/>
        <v>404.15999999999997</v>
      </c>
      <c r="E30" s="75">
        <f t="shared" si="1"/>
        <v>74.39999999999998</v>
      </c>
    </row>
    <row r="31" spans="2:5" ht="12.75">
      <c r="B31" s="75">
        <v>125</v>
      </c>
      <c r="C31" s="75">
        <f t="shared" si="0"/>
        <v>125</v>
      </c>
      <c r="D31" s="75">
        <f t="shared" si="2"/>
        <v>399.15999999999997</v>
      </c>
      <c r="E31" s="75">
        <f t="shared" si="1"/>
        <v>77.5</v>
      </c>
    </row>
    <row r="32" spans="2:5" ht="12.75">
      <c r="B32" s="75">
        <v>130</v>
      </c>
      <c r="C32" s="75">
        <f t="shared" si="0"/>
        <v>130</v>
      </c>
      <c r="D32" s="75">
        <f t="shared" si="2"/>
        <v>394.15999999999997</v>
      </c>
      <c r="E32" s="75">
        <f t="shared" si="1"/>
        <v>80.60000000000002</v>
      </c>
    </row>
    <row r="33" spans="2:5" ht="12.75">
      <c r="B33" s="75">
        <v>135</v>
      </c>
      <c r="C33" s="75">
        <f t="shared" si="0"/>
        <v>135</v>
      </c>
      <c r="D33" s="75">
        <f t="shared" si="2"/>
        <v>389.15999999999997</v>
      </c>
      <c r="E33" s="75">
        <f t="shared" si="1"/>
        <v>83.70000000000005</v>
      </c>
    </row>
    <row r="34" spans="2:5" ht="12.75">
      <c r="B34" s="75">
        <v>140</v>
      </c>
      <c r="C34" s="75">
        <f t="shared" si="0"/>
        <v>140</v>
      </c>
      <c r="D34" s="75">
        <f t="shared" si="2"/>
        <v>384.15999999999997</v>
      </c>
      <c r="E34" s="75">
        <f t="shared" si="1"/>
        <v>86.79999999999995</v>
      </c>
    </row>
    <row r="35" spans="2:5" ht="12.75">
      <c r="B35" s="75">
        <v>145</v>
      </c>
      <c r="C35" s="75">
        <f t="shared" si="0"/>
        <v>145</v>
      </c>
      <c r="D35" s="75">
        <f t="shared" si="2"/>
        <v>379.15999999999997</v>
      </c>
      <c r="E35" s="75">
        <f t="shared" si="1"/>
        <v>89.89999999999998</v>
      </c>
    </row>
    <row r="36" spans="2:5" ht="12.75">
      <c r="B36" s="75">
        <v>150</v>
      </c>
      <c r="C36" s="75">
        <f t="shared" si="0"/>
        <v>150</v>
      </c>
      <c r="D36" s="75">
        <f t="shared" si="2"/>
        <v>374.15999999999997</v>
      </c>
      <c r="E36" s="75">
        <f t="shared" si="1"/>
        <v>93</v>
      </c>
    </row>
    <row r="37" spans="2:5" ht="12.75">
      <c r="B37" s="75">
        <v>155</v>
      </c>
      <c r="C37" s="75">
        <f t="shared" si="0"/>
        <v>155</v>
      </c>
      <c r="D37" s="75">
        <f t="shared" si="2"/>
        <v>369.15999999999997</v>
      </c>
      <c r="E37" s="75">
        <f t="shared" si="1"/>
        <v>96.10000000000002</v>
      </c>
    </row>
    <row r="38" spans="2:5" ht="12.75">
      <c r="B38" s="75">
        <v>160</v>
      </c>
      <c r="C38" s="75">
        <f t="shared" si="0"/>
        <v>160</v>
      </c>
      <c r="D38" s="75">
        <f aca="true" t="shared" si="3" ref="D38:D69">+$E$4-C38</f>
        <v>364.15999999999997</v>
      </c>
      <c r="E38" s="75">
        <f t="shared" si="1"/>
        <v>99.20000000000005</v>
      </c>
    </row>
    <row r="39" spans="2:5" ht="12.75">
      <c r="B39" s="75">
        <v>165</v>
      </c>
      <c r="C39" s="75">
        <f t="shared" si="0"/>
        <v>165</v>
      </c>
      <c r="D39" s="75">
        <f t="shared" si="3"/>
        <v>359.15999999999997</v>
      </c>
      <c r="E39" s="75">
        <f t="shared" si="1"/>
        <v>102.29999999999995</v>
      </c>
    </row>
    <row r="40" spans="2:5" ht="12.75">
      <c r="B40" s="75">
        <v>170</v>
      </c>
      <c r="C40" s="75">
        <f t="shared" si="0"/>
        <v>170</v>
      </c>
      <c r="D40" s="75">
        <f t="shared" si="3"/>
        <v>354.15999999999997</v>
      </c>
      <c r="E40" s="75">
        <f t="shared" si="1"/>
        <v>105.39999999999998</v>
      </c>
    </row>
    <row r="41" spans="2:5" ht="12.75">
      <c r="B41" s="75">
        <v>175</v>
      </c>
      <c r="C41" s="75">
        <f t="shared" si="0"/>
        <v>175</v>
      </c>
      <c r="D41" s="75">
        <f t="shared" si="3"/>
        <v>349.15999999999997</v>
      </c>
      <c r="E41" s="75">
        <f t="shared" si="1"/>
        <v>108.5</v>
      </c>
    </row>
    <row r="42" spans="2:5" ht="12.75">
      <c r="B42" s="75">
        <v>180</v>
      </c>
      <c r="C42" s="75">
        <f t="shared" si="0"/>
        <v>180</v>
      </c>
      <c r="D42" s="75">
        <f t="shared" si="3"/>
        <v>344.15999999999997</v>
      </c>
      <c r="E42" s="75">
        <f t="shared" si="1"/>
        <v>111.60000000000002</v>
      </c>
    </row>
    <row r="43" spans="2:5" ht="12.75">
      <c r="B43" s="75">
        <v>185</v>
      </c>
      <c r="C43" s="75">
        <f t="shared" si="0"/>
        <v>185</v>
      </c>
      <c r="D43" s="75">
        <f t="shared" si="3"/>
        <v>339.15999999999997</v>
      </c>
      <c r="E43" s="75">
        <f t="shared" si="1"/>
        <v>114.70000000000005</v>
      </c>
    </row>
    <row r="44" spans="2:5" ht="12.75">
      <c r="B44" s="75">
        <v>190</v>
      </c>
      <c r="C44" s="75">
        <f t="shared" si="0"/>
        <v>190</v>
      </c>
      <c r="D44" s="75">
        <f t="shared" si="3"/>
        <v>334.15999999999997</v>
      </c>
      <c r="E44" s="75">
        <f t="shared" si="1"/>
        <v>117.79999999999995</v>
      </c>
    </row>
    <row r="45" spans="2:5" ht="12.75">
      <c r="B45" s="75">
        <v>195</v>
      </c>
      <c r="C45" s="75">
        <f t="shared" si="0"/>
        <v>195</v>
      </c>
      <c r="D45" s="75">
        <f t="shared" si="3"/>
        <v>329.15999999999997</v>
      </c>
      <c r="E45" s="75">
        <f t="shared" si="1"/>
        <v>120.89999999999998</v>
      </c>
    </row>
    <row r="46" spans="2:5" ht="12.75">
      <c r="B46" s="75">
        <v>200</v>
      </c>
      <c r="C46" s="75">
        <f t="shared" si="0"/>
        <v>200</v>
      </c>
      <c r="D46" s="75">
        <f t="shared" si="3"/>
        <v>324.15999999999997</v>
      </c>
      <c r="E46" s="75">
        <f t="shared" si="1"/>
        <v>124</v>
      </c>
    </row>
    <row r="47" spans="2:9" ht="12.75">
      <c r="B47" s="75">
        <v>205</v>
      </c>
      <c r="C47" s="75">
        <f t="shared" si="0"/>
        <v>205</v>
      </c>
      <c r="D47" s="75">
        <f t="shared" si="3"/>
        <v>319.15999999999997</v>
      </c>
      <c r="E47" s="75">
        <f t="shared" si="1"/>
        <v>127.10000000000002</v>
      </c>
      <c r="I47" s="66"/>
    </row>
    <row r="48" spans="2:9" ht="12.75">
      <c r="B48" s="75">
        <v>210</v>
      </c>
      <c r="C48" s="75">
        <f t="shared" si="0"/>
        <v>210</v>
      </c>
      <c r="D48" s="75">
        <f t="shared" si="3"/>
        <v>314.15999999999997</v>
      </c>
      <c r="E48" s="75">
        <f t="shared" si="1"/>
        <v>130.19999999999993</v>
      </c>
      <c r="I48" s="66"/>
    </row>
    <row r="49" spans="2:5" ht="12.75">
      <c r="B49" s="75">
        <v>215</v>
      </c>
      <c r="C49" s="75">
        <f t="shared" si="0"/>
        <v>215</v>
      </c>
      <c r="D49" s="75">
        <f t="shared" si="3"/>
        <v>309.15999999999997</v>
      </c>
      <c r="E49" s="75">
        <f t="shared" si="1"/>
        <v>133.30000000000007</v>
      </c>
    </row>
    <row r="50" spans="2:5" ht="12.75">
      <c r="B50" s="75">
        <v>220</v>
      </c>
      <c r="C50" s="75">
        <f t="shared" si="0"/>
        <v>220</v>
      </c>
      <c r="D50" s="75">
        <f t="shared" si="3"/>
        <v>304.15999999999997</v>
      </c>
      <c r="E50" s="75">
        <f t="shared" si="1"/>
        <v>136.39999999999998</v>
      </c>
    </row>
    <row r="51" spans="2:12" ht="12.75">
      <c r="B51" s="75">
        <v>225</v>
      </c>
      <c r="C51" s="75">
        <f t="shared" si="0"/>
        <v>225</v>
      </c>
      <c r="D51" s="75">
        <f t="shared" si="3"/>
        <v>299.15999999999997</v>
      </c>
      <c r="E51" s="75">
        <f t="shared" si="1"/>
        <v>139.5</v>
      </c>
      <c r="L51" s="44"/>
    </row>
    <row r="52" spans="2:5" ht="12.75">
      <c r="B52" s="75">
        <v>230</v>
      </c>
      <c r="C52" s="75">
        <f t="shared" si="0"/>
        <v>230</v>
      </c>
      <c r="D52" s="75">
        <f t="shared" si="3"/>
        <v>294.15999999999997</v>
      </c>
      <c r="E52" s="75">
        <f t="shared" si="1"/>
        <v>142.60000000000002</v>
      </c>
    </row>
    <row r="53" spans="2:5" ht="12.75">
      <c r="B53" s="75">
        <v>235</v>
      </c>
      <c r="C53" s="75">
        <f t="shared" si="0"/>
        <v>235</v>
      </c>
      <c r="D53" s="75">
        <f t="shared" si="3"/>
        <v>289.15999999999997</v>
      </c>
      <c r="E53" s="75">
        <f t="shared" si="1"/>
        <v>145.69999999999993</v>
      </c>
    </row>
    <row r="54" spans="2:5" ht="12.75">
      <c r="B54" s="75">
        <v>240</v>
      </c>
      <c r="C54" s="75">
        <f t="shared" si="0"/>
        <v>240</v>
      </c>
      <c r="D54" s="75">
        <f t="shared" si="3"/>
        <v>284.15999999999997</v>
      </c>
      <c r="E54" s="75">
        <f t="shared" si="1"/>
        <v>148.80000000000007</v>
      </c>
    </row>
    <row r="55" spans="2:5" ht="12.75">
      <c r="B55" s="75">
        <v>245</v>
      </c>
      <c r="C55" s="75">
        <f t="shared" si="0"/>
        <v>245</v>
      </c>
      <c r="D55" s="75">
        <f t="shared" si="3"/>
        <v>279.15999999999997</v>
      </c>
      <c r="E55" s="75">
        <f t="shared" si="1"/>
        <v>151.89999999999998</v>
      </c>
    </row>
    <row r="56" spans="2:5" ht="12.75">
      <c r="B56" s="75">
        <v>250</v>
      </c>
      <c r="C56" s="75">
        <f t="shared" si="0"/>
        <v>250</v>
      </c>
      <c r="D56" s="75">
        <f t="shared" si="3"/>
        <v>274.15999999999997</v>
      </c>
      <c r="E56" s="75">
        <f t="shared" si="1"/>
        <v>155</v>
      </c>
    </row>
    <row r="57" spans="2:5" ht="12.75">
      <c r="B57" s="75">
        <v>255</v>
      </c>
      <c r="C57" s="75">
        <f t="shared" si="0"/>
        <v>255</v>
      </c>
      <c r="D57" s="75">
        <f t="shared" si="3"/>
        <v>269.15999999999997</v>
      </c>
      <c r="E57" s="75">
        <f t="shared" si="1"/>
        <v>158.10000000000002</v>
      </c>
    </row>
    <row r="58" spans="2:5" ht="12.75">
      <c r="B58" s="75">
        <v>260</v>
      </c>
      <c r="C58" s="75">
        <f t="shared" si="0"/>
        <v>260</v>
      </c>
      <c r="D58" s="75">
        <f t="shared" si="3"/>
        <v>264.15999999999997</v>
      </c>
      <c r="E58" s="75">
        <f t="shared" si="1"/>
        <v>161.19999999999993</v>
      </c>
    </row>
    <row r="59" spans="2:5" ht="12.75">
      <c r="B59" s="75">
        <v>265</v>
      </c>
      <c r="C59" s="75">
        <f t="shared" si="0"/>
        <v>265</v>
      </c>
      <c r="D59" s="75">
        <f t="shared" si="3"/>
        <v>259.15999999999997</v>
      </c>
      <c r="E59" s="75">
        <f t="shared" si="1"/>
        <v>164.30000000000007</v>
      </c>
    </row>
    <row r="60" spans="2:5" ht="12.75">
      <c r="B60" s="75">
        <v>270</v>
      </c>
      <c r="C60" s="75">
        <f t="shared" si="0"/>
        <v>270</v>
      </c>
      <c r="D60" s="75">
        <f t="shared" si="3"/>
        <v>254.15999999999997</v>
      </c>
      <c r="E60" s="75">
        <f t="shared" si="1"/>
        <v>167.39999999999998</v>
      </c>
    </row>
    <row r="61" spans="2:5" ht="12.75">
      <c r="B61" s="75">
        <v>275</v>
      </c>
      <c r="C61" s="75">
        <f t="shared" si="0"/>
        <v>275</v>
      </c>
      <c r="D61" s="75">
        <f t="shared" si="3"/>
        <v>249.15999999999997</v>
      </c>
      <c r="E61" s="75">
        <f t="shared" si="1"/>
        <v>170.5</v>
      </c>
    </row>
    <row r="62" spans="2:5" ht="12.75">
      <c r="B62" s="75">
        <v>280</v>
      </c>
      <c r="C62" s="75">
        <f t="shared" si="0"/>
        <v>280</v>
      </c>
      <c r="D62" s="75">
        <f t="shared" si="3"/>
        <v>244.15999999999997</v>
      </c>
      <c r="E62" s="75">
        <f t="shared" si="1"/>
        <v>173.60000000000002</v>
      </c>
    </row>
    <row r="63" spans="2:5" ht="12.75">
      <c r="B63" s="75">
        <v>285</v>
      </c>
      <c r="C63" s="75">
        <f t="shared" si="0"/>
        <v>285</v>
      </c>
      <c r="D63" s="75">
        <f t="shared" si="3"/>
        <v>239.15999999999997</v>
      </c>
      <c r="E63" s="75">
        <f t="shared" si="1"/>
        <v>176.69999999999993</v>
      </c>
    </row>
    <row r="64" spans="2:5" ht="12.75">
      <c r="B64" s="75">
        <v>290</v>
      </c>
      <c r="C64" s="75">
        <f t="shared" si="0"/>
        <v>290</v>
      </c>
      <c r="D64" s="75">
        <f t="shared" si="3"/>
        <v>234.15999999999997</v>
      </c>
      <c r="E64" s="75">
        <f t="shared" si="1"/>
        <v>179.80000000000007</v>
      </c>
    </row>
    <row r="65" spans="2:5" ht="12.75">
      <c r="B65" s="75">
        <v>295</v>
      </c>
      <c r="C65" s="75">
        <f t="shared" si="0"/>
        <v>295</v>
      </c>
      <c r="D65" s="75">
        <f t="shared" si="3"/>
        <v>229.15999999999997</v>
      </c>
      <c r="E65" s="75">
        <f t="shared" si="1"/>
        <v>182.89999999999998</v>
      </c>
    </row>
    <row r="66" spans="2:5" ht="12.75">
      <c r="B66" s="75">
        <v>300</v>
      </c>
      <c r="C66" s="75">
        <f t="shared" si="0"/>
        <v>300</v>
      </c>
      <c r="D66" s="75">
        <f t="shared" si="3"/>
        <v>224.15999999999997</v>
      </c>
      <c r="E66" s="75">
        <f t="shared" si="1"/>
        <v>186</v>
      </c>
    </row>
    <row r="67" spans="2:5" ht="12.75">
      <c r="B67" s="75">
        <v>305</v>
      </c>
      <c r="C67" s="75">
        <f t="shared" si="0"/>
        <v>305</v>
      </c>
      <c r="D67" s="75">
        <f t="shared" si="3"/>
        <v>219.15999999999997</v>
      </c>
      <c r="E67" s="75">
        <f t="shared" si="1"/>
        <v>189.10000000000002</v>
      </c>
    </row>
    <row r="68" spans="2:5" ht="12.75">
      <c r="B68" s="75">
        <v>310</v>
      </c>
      <c r="C68" s="75">
        <f t="shared" si="0"/>
        <v>310</v>
      </c>
      <c r="D68" s="75">
        <f t="shared" si="3"/>
        <v>214.15999999999997</v>
      </c>
      <c r="E68" s="75">
        <f t="shared" si="1"/>
        <v>192.19999999999993</v>
      </c>
    </row>
    <row r="69" spans="2:5" ht="12.75">
      <c r="B69" s="75">
        <v>315</v>
      </c>
      <c r="C69" s="75">
        <f t="shared" si="0"/>
        <v>315</v>
      </c>
      <c r="D69" s="75">
        <f t="shared" si="3"/>
        <v>209.15999999999997</v>
      </c>
      <c r="E69" s="75">
        <f t="shared" si="1"/>
        <v>195.30000000000007</v>
      </c>
    </row>
    <row r="70" spans="2:5" ht="12.75">
      <c r="B70" s="75">
        <v>320</v>
      </c>
      <c r="C70" s="75">
        <f aca="true" t="shared" si="4" ref="C70:C133">+B70</f>
        <v>320</v>
      </c>
      <c r="D70" s="75">
        <f aca="true" t="shared" si="5" ref="D70:D111">+$E$4-C70</f>
        <v>204.15999999999997</v>
      </c>
      <c r="E70" s="75">
        <f aca="true" t="shared" si="6" ref="E70:E133">+$E$4+0.62*B70-C70-D70</f>
        <v>198.39999999999998</v>
      </c>
    </row>
    <row r="71" spans="2:5" ht="12.75">
      <c r="B71" s="75">
        <v>325</v>
      </c>
      <c r="C71" s="75">
        <f t="shared" si="4"/>
        <v>325</v>
      </c>
      <c r="D71" s="75">
        <f t="shared" si="5"/>
        <v>199.15999999999997</v>
      </c>
      <c r="E71" s="75">
        <f t="shared" si="6"/>
        <v>201.5</v>
      </c>
    </row>
    <row r="72" spans="2:5" ht="12.75">
      <c r="B72" s="75">
        <v>330</v>
      </c>
      <c r="C72" s="75">
        <f t="shared" si="4"/>
        <v>330</v>
      </c>
      <c r="D72" s="75">
        <f t="shared" si="5"/>
        <v>194.15999999999997</v>
      </c>
      <c r="E72" s="75">
        <f t="shared" si="6"/>
        <v>204.60000000000002</v>
      </c>
    </row>
    <row r="73" spans="2:5" ht="12.75">
      <c r="B73" s="75">
        <v>335</v>
      </c>
      <c r="C73" s="75">
        <f t="shared" si="4"/>
        <v>335</v>
      </c>
      <c r="D73" s="75">
        <f t="shared" si="5"/>
        <v>189.15999999999997</v>
      </c>
      <c r="E73" s="75">
        <f t="shared" si="6"/>
        <v>207.69999999999993</v>
      </c>
    </row>
    <row r="74" spans="2:5" ht="12.75">
      <c r="B74" s="75">
        <v>340</v>
      </c>
      <c r="C74" s="75">
        <f t="shared" si="4"/>
        <v>340</v>
      </c>
      <c r="D74" s="75">
        <f t="shared" si="5"/>
        <v>184.15999999999997</v>
      </c>
      <c r="E74" s="75">
        <f t="shared" si="6"/>
        <v>210.80000000000007</v>
      </c>
    </row>
    <row r="75" spans="2:5" ht="12.75">
      <c r="B75" s="75">
        <v>345</v>
      </c>
      <c r="C75" s="75">
        <f t="shared" si="4"/>
        <v>345</v>
      </c>
      <c r="D75" s="75">
        <f t="shared" si="5"/>
        <v>179.15999999999997</v>
      </c>
      <c r="E75" s="75">
        <f t="shared" si="6"/>
        <v>213.89999999999998</v>
      </c>
    </row>
    <row r="76" spans="2:5" ht="12.75">
      <c r="B76" s="75">
        <v>350</v>
      </c>
      <c r="C76" s="75">
        <f t="shared" si="4"/>
        <v>350</v>
      </c>
      <c r="D76" s="75">
        <f t="shared" si="5"/>
        <v>174.15999999999997</v>
      </c>
      <c r="E76" s="75">
        <f t="shared" si="6"/>
        <v>217</v>
      </c>
    </row>
    <row r="77" spans="2:5" ht="12.75">
      <c r="B77" s="75">
        <v>355</v>
      </c>
      <c r="C77" s="75">
        <f t="shared" si="4"/>
        <v>355</v>
      </c>
      <c r="D77" s="75">
        <f t="shared" si="5"/>
        <v>169.15999999999997</v>
      </c>
      <c r="E77" s="75">
        <f t="shared" si="6"/>
        <v>220.10000000000002</v>
      </c>
    </row>
    <row r="78" spans="2:5" ht="12.75">
      <c r="B78" s="75">
        <v>360</v>
      </c>
      <c r="C78" s="75">
        <f t="shared" si="4"/>
        <v>360</v>
      </c>
      <c r="D78" s="75">
        <f t="shared" si="5"/>
        <v>164.15999999999997</v>
      </c>
      <c r="E78" s="75">
        <f t="shared" si="6"/>
        <v>223.19999999999993</v>
      </c>
    </row>
    <row r="79" spans="2:5" ht="12.75">
      <c r="B79" s="75">
        <v>365</v>
      </c>
      <c r="C79" s="75">
        <f t="shared" si="4"/>
        <v>365</v>
      </c>
      <c r="D79" s="75">
        <f t="shared" si="5"/>
        <v>159.15999999999997</v>
      </c>
      <c r="E79" s="75">
        <f t="shared" si="6"/>
        <v>226.30000000000007</v>
      </c>
    </row>
    <row r="80" spans="2:5" ht="12.75">
      <c r="B80" s="75">
        <v>370</v>
      </c>
      <c r="C80" s="75">
        <f t="shared" si="4"/>
        <v>370</v>
      </c>
      <c r="D80" s="75">
        <f t="shared" si="5"/>
        <v>154.15999999999997</v>
      </c>
      <c r="E80" s="75">
        <f t="shared" si="6"/>
        <v>229.39999999999998</v>
      </c>
    </row>
    <row r="81" spans="2:5" ht="12.75">
      <c r="B81" s="75">
        <v>375</v>
      </c>
      <c r="C81" s="75">
        <f t="shared" si="4"/>
        <v>375</v>
      </c>
      <c r="D81" s="75">
        <f t="shared" si="5"/>
        <v>149.15999999999997</v>
      </c>
      <c r="E81" s="75">
        <f t="shared" si="6"/>
        <v>232.5</v>
      </c>
    </row>
    <row r="82" spans="2:5" ht="12.75">
      <c r="B82" s="75">
        <v>380</v>
      </c>
      <c r="C82" s="75">
        <f t="shared" si="4"/>
        <v>380</v>
      </c>
      <c r="D82" s="75">
        <f t="shared" si="5"/>
        <v>144.15999999999997</v>
      </c>
      <c r="E82" s="75">
        <f t="shared" si="6"/>
        <v>235.60000000000002</v>
      </c>
    </row>
    <row r="83" spans="2:5" ht="12.75">
      <c r="B83" s="75">
        <v>385</v>
      </c>
      <c r="C83" s="75">
        <f t="shared" si="4"/>
        <v>385</v>
      </c>
      <c r="D83" s="75">
        <f t="shared" si="5"/>
        <v>139.15999999999997</v>
      </c>
      <c r="E83" s="75">
        <f t="shared" si="6"/>
        <v>238.69999999999993</v>
      </c>
    </row>
    <row r="84" spans="2:5" ht="12.75">
      <c r="B84" s="75">
        <v>390</v>
      </c>
      <c r="C84" s="75">
        <f t="shared" si="4"/>
        <v>390</v>
      </c>
      <c r="D84" s="75">
        <f t="shared" si="5"/>
        <v>134.15999999999997</v>
      </c>
      <c r="E84" s="75">
        <f t="shared" si="6"/>
        <v>241.80000000000007</v>
      </c>
    </row>
    <row r="85" spans="2:5" ht="12.75">
      <c r="B85" s="75">
        <v>395</v>
      </c>
      <c r="C85" s="75">
        <f t="shared" si="4"/>
        <v>395</v>
      </c>
      <c r="D85" s="75">
        <f t="shared" si="5"/>
        <v>129.15999999999997</v>
      </c>
      <c r="E85" s="75">
        <f t="shared" si="6"/>
        <v>244.89999999999998</v>
      </c>
    </row>
    <row r="86" spans="2:5" ht="12.75">
      <c r="B86" s="75">
        <v>400</v>
      </c>
      <c r="C86" s="75">
        <f t="shared" si="4"/>
        <v>400</v>
      </c>
      <c r="D86" s="75">
        <f t="shared" si="5"/>
        <v>124.15999999999997</v>
      </c>
      <c r="E86" s="75">
        <f t="shared" si="6"/>
        <v>248</v>
      </c>
    </row>
    <row r="87" spans="2:5" ht="12.75">
      <c r="B87" s="75">
        <v>405</v>
      </c>
      <c r="C87" s="75">
        <f t="shared" si="4"/>
        <v>405</v>
      </c>
      <c r="D87" s="75">
        <f t="shared" si="5"/>
        <v>119.15999999999997</v>
      </c>
      <c r="E87" s="75">
        <f t="shared" si="6"/>
        <v>251.10000000000002</v>
      </c>
    </row>
    <row r="88" spans="2:5" ht="12.75">
      <c r="B88" s="75">
        <v>410</v>
      </c>
      <c r="C88" s="75">
        <f t="shared" si="4"/>
        <v>410</v>
      </c>
      <c r="D88" s="75">
        <f t="shared" si="5"/>
        <v>114.15999999999997</v>
      </c>
      <c r="E88" s="75">
        <f t="shared" si="6"/>
        <v>254.19999999999993</v>
      </c>
    </row>
    <row r="89" spans="2:5" ht="12.75">
      <c r="B89" s="75">
        <v>415</v>
      </c>
      <c r="C89" s="75">
        <f t="shared" si="4"/>
        <v>415</v>
      </c>
      <c r="D89" s="75">
        <f t="shared" si="5"/>
        <v>109.15999999999997</v>
      </c>
      <c r="E89" s="75">
        <f t="shared" si="6"/>
        <v>257.30000000000007</v>
      </c>
    </row>
    <row r="90" spans="2:5" ht="12.75">
      <c r="B90" s="75">
        <v>420</v>
      </c>
      <c r="C90" s="75">
        <f t="shared" si="4"/>
        <v>420</v>
      </c>
      <c r="D90" s="75">
        <f t="shared" si="5"/>
        <v>104.15999999999997</v>
      </c>
      <c r="E90" s="75">
        <f t="shared" si="6"/>
        <v>260.4</v>
      </c>
    </row>
    <row r="91" spans="2:5" ht="12.75">
      <c r="B91" s="75">
        <v>425</v>
      </c>
      <c r="C91" s="75">
        <f t="shared" si="4"/>
        <v>425</v>
      </c>
      <c r="D91" s="75">
        <f t="shared" si="5"/>
        <v>99.15999999999997</v>
      </c>
      <c r="E91" s="75">
        <f t="shared" si="6"/>
        <v>263.5</v>
      </c>
    </row>
    <row r="92" spans="2:5" ht="12.75">
      <c r="B92" s="75">
        <v>430</v>
      </c>
      <c r="C92" s="75">
        <f t="shared" si="4"/>
        <v>430</v>
      </c>
      <c r="D92" s="75">
        <f t="shared" si="5"/>
        <v>94.15999999999997</v>
      </c>
      <c r="E92" s="75">
        <f t="shared" si="6"/>
        <v>266.6</v>
      </c>
    </row>
    <row r="93" spans="2:5" ht="12.75">
      <c r="B93" s="75">
        <v>435</v>
      </c>
      <c r="C93" s="75">
        <f t="shared" si="4"/>
        <v>435</v>
      </c>
      <c r="D93" s="75">
        <f t="shared" si="5"/>
        <v>89.15999999999997</v>
      </c>
      <c r="E93" s="75">
        <f t="shared" si="6"/>
        <v>269.69999999999993</v>
      </c>
    </row>
    <row r="94" spans="2:5" ht="12.75">
      <c r="B94" s="75">
        <v>440</v>
      </c>
      <c r="C94" s="75">
        <f t="shared" si="4"/>
        <v>440</v>
      </c>
      <c r="D94" s="75">
        <f t="shared" si="5"/>
        <v>84.15999999999997</v>
      </c>
      <c r="E94" s="75">
        <f t="shared" si="6"/>
        <v>272.80000000000007</v>
      </c>
    </row>
    <row r="95" spans="2:5" ht="12.75">
      <c r="B95" s="75">
        <v>445</v>
      </c>
      <c r="C95" s="75">
        <f t="shared" si="4"/>
        <v>445</v>
      </c>
      <c r="D95" s="75">
        <f t="shared" si="5"/>
        <v>79.15999999999997</v>
      </c>
      <c r="E95" s="75">
        <f t="shared" si="6"/>
        <v>275.9</v>
      </c>
    </row>
    <row r="96" spans="2:5" ht="12.75">
      <c r="B96" s="75">
        <v>450</v>
      </c>
      <c r="C96" s="75">
        <f t="shared" si="4"/>
        <v>450</v>
      </c>
      <c r="D96" s="75">
        <f t="shared" si="5"/>
        <v>74.15999999999997</v>
      </c>
      <c r="E96" s="75">
        <f t="shared" si="6"/>
        <v>279</v>
      </c>
    </row>
    <row r="97" spans="2:5" ht="12.75">
      <c r="B97" s="75">
        <v>455</v>
      </c>
      <c r="C97" s="75">
        <f t="shared" si="4"/>
        <v>455</v>
      </c>
      <c r="D97" s="75">
        <f t="shared" si="5"/>
        <v>69.15999999999997</v>
      </c>
      <c r="E97" s="75">
        <f t="shared" si="6"/>
        <v>282.1</v>
      </c>
    </row>
    <row r="98" spans="2:5" ht="12.75">
      <c r="B98" s="75">
        <v>460</v>
      </c>
      <c r="C98" s="75">
        <f t="shared" si="4"/>
        <v>460</v>
      </c>
      <c r="D98" s="75">
        <f t="shared" si="5"/>
        <v>64.15999999999997</v>
      </c>
      <c r="E98" s="75">
        <f t="shared" si="6"/>
        <v>285.19999999999993</v>
      </c>
    </row>
    <row r="99" spans="2:5" ht="12.75">
      <c r="B99" s="75">
        <v>465</v>
      </c>
      <c r="C99" s="75">
        <f t="shared" si="4"/>
        <v>465</v>
      </c>
      <c r="D99" s="75">
        <f t="shared" si="5"/>
        <v>59.15999999999997</v>
      </c>
      <c r="E99" s="75">
        <f t="shared" si="6"/>
        <v>288.30000000000007</v>
      </c>
    </row>
    <row r="100" spans="2:5" ht="12.75">
      <c r="B100" s="75">
        <v>470</v>
      </c>
      <c r="C100" s="75">
        <f t="shared" si="4"/>
        <v>470</v>
      </c>
      <c r="D100" s="75">
        <f t="shared" si="5"/>
        <v>54.15999999999997</v>
      </c>
      <c r="E100" s="75">
        <f t="shared" si="6"/>
        <v>291.4</v>
      </c>
    </row>
    <row r="101" spans="2:5" ht="12.75">
      <c r="B101" s="75">
        <v>475</v>
      </c>
      <c r="C101" s="75">
        <f t="shared" si="4"/>
        <v>475</v>
      </c>
      <c r="D101" s="75">
        <f t="shared" si="5"/>
        <v>49.15999999999997</v>
      </c>
      <c r="E101" s="75">
        <f t="shared" si="6"/>
        <v>294.5</v>
      </c>
    </row>
    <row r="102" spans="2:5" ht="12.75">
      <c r="B102" s="75">
        <v>480</v>
      </c>
      <c r="C102" s="75">
        <f t="shared" si="4"/>
        <v>480</v>
      </c>
      <c r="D102" s="75">
        <f t="shared" si="5"/>
        <v>44.15999999999997</v>
      </c>
      <c r="E102" s="75">
        <f t="shared" si="6"/>
        <v>297.6</v>
      </c>
    </row>
    <row r="103" spans="2:5" ht="12.75">
      <c r="B103" s="75">
        <v>485</v>
      </c>
      <c r="C103" s="75">
        <f t="shared" si="4"/>
        <v>485</v>
      </c>
      <c r="D103" s="75">
        <f t="shared" si="5"/>
        <v>39.15999999999997</v>
      </c>
      <c r="E103" s="75">
        <f t="shared" si="6"/>
        <v>300.69999999999993</v>
      </c>
    </row>
    <row r="104" spans="2:5" ht="12.75">
      <c r="B104" s="75">
        <v>490</v>
      </c>
      <c r="C104" s="75">
        <f t="shared" si="4"/>
        <v>490</v>
      </c>
      <c r="D104" s="75">
        <f t="shared" si="5"/>
        <v>34.15999999999997</v>
      </c>
      <c r="E104" s="75">
        <f t="shared" si="6"/>
        <v>303.80000000000007</v>
      </c>
    </row>
    <row r="105" spans="2:5" ht="12.75">
      <c r="B105" s="75">
        <v>495</v>
      </c>
      <c r="C105" s="75">
        <f t="shared" si="4"/>
        <v>495</v>
      </c>
      <c r="D105" s="75">
        <f t="shared" si="5"/>
        <v>29.159999999999968</v>
      </c>
      <c r="E105" s="75">
        <f t="shared" si="6"/>
        <v>306.9</v>
      </c>
    </row>
    <row r="106" spans="2:5" ht="12.75">
      <c r="B106" s="75">
        <v>500</v>
      </c>
      <c r="C106" s="75">
        <f t="shared" si="4"/>
        <v>500</v>
      </c>
      <c r="D106" s="75">
        <f t="shared" si="5"/>
        <v>24.159999999999968</v>
      </c>
      <c r="E106" s="75">
        <f t="shared" si="6"/>
        <v>310</v>
      </c>
    </row>
    <row r="107" spans="2:5" ht="12.75">
      <c r="B107" s="75">
        <v>505</v>
      </c>
      <c r="C107" s="75">
        <f t="shared" si="4"/>
        <v>505</v>
      </c>
      <c r="D107" s="75">
        <f t="shared" si="5"/>
        <v>19.159999999999968</v>
      </c>
      <c r="E107" s="75">
        <f t="shared" si="6"/>
        <v>313.1</v>
      </c>
    </row>
    <row r="108" spans="2:5" ht="12.75">
      <c r="B108" s="75">
        <v>510</v>
      </c>
      <c r="C108" s="75">
        <f t="shared" si="4"/>
        <v>510</v>
      </c>
      <c r="D108" s="75">
        <f t="shared" si="5"/>
        <v>14.159999999999968</v>
      </c>
      <c r="E108" s="75">
        <f t="shared" si="6"/>
        <v>316.19999999999993</v>
      </c>
    </row>
    <row r="109" spans="2:5" ht="12.75">
      <c r="B109" s="75">
        <v>515</v>
      </c>
      <c r="C109" s="75">
        <f t="shared" si="4"/>
        <v>515</v>
      </c>
      <c r="D109" s="75">
        <f t="shared" si="5"/>
        <v>9.159999999999968</v>
      </c>
      <c r="E109" s="75">
        <f t="shared" si="6"/>
        <v>319.30000000000007</v>
      </c>
    </row>
    <row r="110" spans="2:5" ht="12.75">
      <c r="B110" s="75">
        <v>520</v>
      </c>
      <c r="C110" s="75">
        <f t="shared" si="4"/>
        <v>520</v>
      </c>
      <c r="D110" s="75">
        <f t="shared" si="5"/>
        <v>4.159999999999968</v>
      </c>
      <c r="E110" s="75">
        <f t="shared" si="6"/>
        <v>322.4</v>
      </c>
    </row>
    <row r="111" spans="2:5" ht="12.75">
      <c r="B111" s="75">
        <v>525</v>
      </c>
      <c r="C111" s="75">
        <f t="shared" si="4"/>
        <v>525</v>
      </c>
      <c r="D111" s="75">
        <f t="shared" si="5"/>
        <v>-0.8400000000000318</v>
      </c>
      <c r="E111" s="75">
        <f t="shared" si="6"/>
        <v>325.5</v>
      </c>
    </row>
    <row r="112" spans="2:5" ht="12.75">
      <c r="B112" s="75">
        <v>530</v>
      </c>
      <c r="C112" s="75">
        <f t="shared" si="4"/>
        <v>530</v>
      </c>
      <c r="D112" s="75"/>
      <c r="E112" s="75">
        <f t="shared" si="6"/>
        <v>322.76</v>
      </c>
    </row>
    <row r="113" spans="2:5" ht="12.75">
      <c r="B113" s="75">
        <v>535</v>
      </c>
      <c r="C113" s="75">
        <f t="shared" si="4"/>
        <v>535</v>
      </c>
      <c r="D113" s="75"/>
      <c r="E113" s="75">
        <f t="shared" si="6"/>
        <v>320.8599999999999</v>
      </c>
    </row>
    <row r="114" spans="2:5" ht="12.75">
      <c r="B114" s="75">
        <v>540</v>
      </c>
      <c r="C114" s="75">
        <f t="shared" si="4"/>
        <v>540</v>
      </c>
      <c r="D114" s="75"/>
      <c r="E114" s="75">
        <f t="shared" si="6"/>
        <v>318.96000000000004</v>
      </c>
    </row>
    <row r="115" spans="2:5" ht="12.75">
      <c r="B115" s="75">
        <v>545</v>
      </c>
      <c r="C115" s="75">
        <f t="shared" si="4"/>
        <v>545</v>
      </c>
      <c r="D115" s="75"/>
      <c r="E115" s="75">
        <f t="shared" si="6"/>
        <v>317.05999999999995</v>
      </c>
    </row>
    <row r="116" spans="2:5" ht="12.75">
      <c r="B116" s="75">
        <v>550</v>
      </c>
      <c r="C116" s="75">
        <f t="shared" si="4"/>
        <v>550</v>
      </c>
      <c r="D116" s="75"/>
      <c r="E116" s="75">
        <f t="shared" si="6"/>
        <v>315.15999999999997</v>
      </c>
    </row>
    <row r="117" spans="2:5" ht="12.75">
      <c r="B117" s="75">
        <v>555</v>
      </c>
      <c r="C117" s="75">
        <f t="shared" si="4"/>
        <v>555</v>
      </c>
      <c r="D117" s="75"/>
      <c r="E117" s="75">
        <f t="shared" si="6"/>
        <v>313.26</v>
      </c>
    </row>
    <row r="118" spans="2:5" ht="12.75">
      <c r="B118" s="75">
        <v>560</v>
      </c>
      <c r="C118" s="75">
        <f t="shared" si="4"/>
        <v>560</v>
      </c>
      <c r="D118" s="75"/>
      <c r="E118" s="75">
        <f t="shared" si="6"/>
        <v>311.3599999999999</v>
      </c>
    </row>
    <row r="119" spans="2:5" ht="12.75">
      <c r="B119" s="75">
        <v>565</v>
      </c>
      <c r="C119" s="75">
        <f t="shared" si="4"/>
        <v>565</v>
      </c>
      <c r="D119" s="75"/>
      <c r="E119" s="75">
        <f t="shared" si="6"/>
        <v>309.46000000000004</v>
      </c>
    </row>
    <row r="120" spans="2:5" ht="12.75">
      <c r="B120" s="75">
        <v>570</v>
      </c>
      <c r="C120" s="75">
        <f t="shared" si="4"/>
        <v>570</v>
      </c>
      <c r="D120" s="75"/>
      <c r="E120" s="75">
        <f t="shared" si="6"/>
        <v>307.55999999999995</v>
      </c>
    </row>
    <row r="121" spans="2:5" ht="12.75">
      <c r="B121" s="75">
        <v>575</v>
      </c>
      <c r="C121" s="75">
        <f t="shared" si="4"/>
        <v>575</v>
      </c>
      <c r="D121" s="75"/>
      <c r="E121" s="75">
        <f t="shared" si="6"/>
        <v>305.65999999999997</v>
      </c>
    </row>
    <row r="122" spans="2:5" ht="12.75">
      <c r="B122" s="75">
        <v>580</v>
      </c>
      <c r="C122" s="75">
        <f t="shared" si="4"/>
        <v>580</v>
      </c>
      <c r="D122" s="75"/>
      <c r="E122" s="75">
        <f t="shared" si="6"/>
        <v>303.76</v>
      </c>
    </row>
    <row r="123" spans="2:5" ht="12.75">
      <c r="B123" s="75">
        <v>585</v>
      </c>
      <c r="C123" s="75">
        <f t="shared" si="4"/>
        <v>585</v>
      </c>
      <c r="D123" s="75"/>
      <c r="E123" s="75">
        <f t="shared" si="6"/>
        <v>301.8599999999999</v>
      </c>
    </row>
    <row r="124" spans="2:5" ht="12.75">
      <c r="B124" s="75">
        <v>590</v>
      </c>
      <c r="C124" s="75">
        <f t="shared" si="4"/>
        <v>590</v>
      </c>
      <c r="D124" s="75"/>
      <c r="E124" s="75">
        <f t="shared" si="6"/>
        <v>299.96000000000004</v>
      </c>
    </row>
    <row r="125" spans="2:5" ht="12.75">
      <c r="B125" s="75">
        <v>595</v>
      </c>
      <c r="C125" s="75">
        <f t="shared" si="4"/>
        <v>595</v>
      </c>
      <c r="D125" s="75"/>
      <c r="E125" s="75">
        <f t="shared" si="6"/>
        <v>298.05999999999995</v>
      </c>
    </row>
    <row r="126" spans="2:5" ht="12.75">
      <c r="B126" s="75">
        <v>600</v>
      </c>
      <c r="C126" s="75">
        <f t="shared" si="4"/>
        <v>600</v>
      </c>
      <c r="D126" s="75"/>
      <c r="E126" s="75">
        <f t="shared" si="6"/>
        <v>296.15999999999997</v>
      </c>
    </row>
    <row r="127" spans="2:5" ht="12.75">
      <c r="B127" s="75">
        <v>605</v>
      </c>
      <c r="C127" s="75">
        <f t="shared" si="4"/>
        <v>605</v>
      </c>
      <c r="D127" s="75"/>
      <c r="E127" s="75">
        <f t="shared" si="6"/>
        <v>294.26</v>
      </c>
    </row>
    <row r="128" spans="2:5" ht="12.75">
      <c r="B128" s="75">
        <v>610</v>
      </c>
      <c r="C128" s="75">
        <f t="shared" si="4"/>
        <v>610</v>
      </c>
      <c r="D128" s="75"/>
      <c r="E128" s="75">
        <f t="shared" si="6"/>
        <v>292.3599999999999</v>
      </c>
    </row>
    <row r="129" spans="2:5" ht="12.75">
      <c r="B129" s="75">
        <v>615</v>
      </c>
      <c r="C129" s="75">
        <f t="shared" si="4"/>
        <v>615</v>
      </c>
      <c r="D129" s="75"/>
      <c r="E129" s="75">
        <f t="shared" si="6"/>
        <v>290.46000000000004</v>
      </c>
    </row>
    <row r="130" spans="2:5" ht="12.75">
      <c r="B130" s="75">
        <v>620</v>
      </c>
      <c r="C130" s="75">
        <f t="shared" si="4"/>
        <v>620</v>
      </c>
      <c r="D130" s="75"/>
      <c r="E130" s="75">
        <f t="shared" si="6"/>
        <v>288.55999999999995</v>
      </c>
    </row>
    <row r="131" spans="2:5" ht="12.75">
      <c r="B131" s="75">
        <v>625</v>
      </c>
      <c r="C131" s="75">
        <f t="shared" si="4"/>
        <v>625</v>
      </c>
      <c r="D131" s="75"/>
      <c r="E131" s="75">
        <f t="shared" si="6"/>
        <v>286.65999999999997</v>
      </c>
    </row>
    <row r="132" spans="2:5" ht="12.75">
      <c r="B132" s="75">
        <v>630</v>
      </c>
      <c r="C132" s="75">
        <f t="shared" si="4"/>
        <v>630</v>
      </c>
      <c r="D132" s="75"/>
      <c r="E132" s="75">
        <f t="shared" si="6"/>
        <v>284.76</v>
      </c>
    </row>
    <row r="133" spans="2:5" ht="12.75">
      <c r="B133" s="75">
        <v>635</v>
      </c>
      <c r="C133" s="75">
        <f t="shared" si="4"/>
        <v>635</v>
      </c>
      <c r="D133" s="75"/>
      <c r="E133" s="75">
        <f t="shared" si="6"/>
        <v>282.8599999999999</v>
      </c>
    </row>
    <row r="134" spans="2:5" ht="12.75">
      <c r="B134" s="75">
        <v>640</v>
      </c>
      <c r="C134" s="75">
        <f aca="true" t="shared" si="7" ref="C134:C197">+B134</f>
        <v>640</v>
      </c>
      <c r="D134" s="75"/>
      <c r="E134" s="75">
        <f aca="true" t="shared" si="8" ref="E134:E197">+$E$4+0.62*B134-C134-D134</f>
        <v>280.96000000000004</v>
      </c>
    </row>
    <row r="135" spans="2:5" ht="12.75">
      <c r="B135" s="75">
        <v>645</v>
      </c>
      <c r="C135" s="75">
        <f t="shared" si="7"/>
        <v>645</v>
      </c>
      <c r="D135" s="75"/>
      <c r="E135" s="75">
        <f t="shared" si="8"/>
        <v>279.05999999999995</v>
      </c>
    </row>
    <row r="136" spans="2:5" ht="12.75">
      <c r="B136" s="75">
        <v>650</v>
      </c>
      <c r="C136" s="75">
        <f t="shared" si="7"/>
        <v>650</v>
      </c>
      <c r="D136" s="75"/>
      <c r="E136" s="75">
        <f t="shared" si="8"/>
        <v>277.15999999999997</v>
      </c>
    </row>
    <row r="137" spans="2:5" ht="12.75">
      <c r="B137" s="75">
        <v>655</v>
      </c>
      <c r="C137" s="75">
        <f t="shared" si="7"/>
        <v>655</v>
      </c>
      <c r="D137" s="75"/>
      <c r="E137" s="75">
        <f t="shared" si="8"/>
        <v>275.26</v>
      </c>
    </row>
    <row r="138" spans="2:5" ht="12.75">
      <c r="B138" s="75">
        <v>660</v>
      </c>
      <c r="C138" s="75">
        <f t="shared" si="7"/>
        <v>660</v>
      </c>
      <c r="D138" s="75"/>
      <c r="E138" s="75">
        <f t="shared" si="8"/>
        <v>273.3599999999999</v>
      </c>
    </row>
    <row r="139" spans="2:5" ht="12.75">
      <c r="B139" s="75">
        <v>665</v>
      </c>
      <c r="C139" s="75">
        <f t="shared" si="7"/>
        <v>665</v>
      </c>
      <c r="D139" s="75"/>
      <c r="E139" s="75">
        <f t="shared" si="8"/>
        <v>271.46000000000004</v>
      </c>
    </row>
    <row r="140" spans="2:5" ht="12.75">
      <c r="B140" s="75">
        <v>670</v>
      </c>
      <c r="C140" s="75">
        <f t="shared" si="7"/>
        <v>670</v>
      </c>
      <c r="D140" s="75"/>
      <c r="E140" s="75">
        <f t="shared" si="8"/>
        <v>269.55999999999995</v>
      </c>
    </row>
    <row r="141" spans="2:5" ht="12.75">
      <c r="B141" s="75">
        <v>675</v>
      </c>
      <c r="C141" s="75">
        <f t="shared" si="7"/>
        <v>675</v>
      </c>
      <c r="D141" s="75"/>
      <c r="E141" s="75">
        <f t="shared" si="8"/>
        <v>267.65999999999997</v>
      </c>
    </row>
    <row r="142" spans="2:5" ht="12.75">
      <c r="B142" s="75">
        <v>680</v>
      </c>
      <c r="C142" s="75">
        <f t="shared" si="7"/>
        <v>680</v>
      </c>
      <c r="D142" s="75"/>
      <c r="E142" s="75">
        <f t="shared" si="8"/>
        <v>265.76</v>
      </c>
    </row>
    <row r="143" spans="2:5" ht="12.75">
      <c r="B143" s="75">
        <v>685</v>
      </c>
      <c r="C143" s="75">
        <f t="shared" si="7"/>
        <v>685</v>
      </c>
      <c r="D143" s="75"/>
      <c r="E143" s="75">
        <f t="shared" si="8"/>
        <v>263.8599999999999</v>
      </c>
    </row>
    <row r="144" spans="2:5" ht="12.75">
      <c r="B144" s="75">
        <v>690</v>
      </c>
      <c r="C144" s="75">
        <f t="shared" si="7"/>
        <v>690</v>
      </c>
      <c r="D144" s="75"/>
      <c r="E144" s="75">
        <f t="shared" si="8"/>
        <v>261.96000000000004</v>
      </c>
    </row>
    <row r="145" spans="2:5" ht="12.75">
      <c r="B145" s="75">
        <v>695</v>
      </c>
      <c r="C145" s="75">
        <f t="shared" si="7"/>
        <v>695</v>
      </c>
      <c r="D145" s="75"/>
      <c r="E145" s="75">
        <f t="shared" si="8"/>
        <v>260.05999999999995</v>
      </c>
    </row>
    <row r="146" spans="2:5" ht="12.75">
      <c r="B146" s="75">
        <v>700</v>
      </c>
      <c r="C146" s="75">
        <f t="shared" si="7"/>
        <v>700</v>
      </c>
      <c r="D146" s="75"/>
      <c r="E146" s="75">
        <f t="shared" si="8"/>
        <v>258.15999999999997</v>
      </c>
    </row>
    <row r="147" spans="2:5" ht="12.75">
      <c r="B147" s="75">
        <v>705</v>
      </c>
      <c r="C147" s="75">
        <f t="shared" si="7"/>
        <v>705</v>
      </c>
      <c r="D147" s="75"/>
      <c r="E147" s="75">
        <f t="shared" si="8"/>
        <v>256.26</v>
      </c>
    </row>
    <row r="148" spans="2:5" ht="12.75">
      <c r="B148" s="75">
        <v>710</v>
      </c>
      <c r="C148" s="75">
        <f t="shared" si="7"/>
        <v>710</v>
      </c>
      <c r="D148" s="75"/>
      <c r="E148" s="75">
        <f t="shared" si="8"/>
        <v>254.3599999999999</v>
      </c>
    </row>
    <row r="149" spans="2:5" ht="12.75">
      <c r="B149" s="75">
        <v>715</v>
      </c>
      <c r="C149" s="75">
        <f t="shared" si="7"/>
        <v>715</v>
      </c>
      <c r="D149" s="75"/>
      <c r="E149" s="75">
        <f t="shared" si="8"/>
        <v>252.46000000000004</v>
      </c>
    </row>
    <row r="150" spans="2:5" ht="12.75">
      <c r="B150" s="75">
        <v>720</v>
      </c>
      <c r="C150" s="75">
        <f t="shared" si="7"/>
        <v>720</v>
      </c>
      <c r="D150" s="75"/>
      <c r="E150" s="75">
        <f t="shared" si="8"/>
        <v>250.55999999999995</v>
      </c>
    </row>
    <row r="151" spans="2:5" ht="12.75">
      <c r="B151" s="75">
        <v>725</v>
      </c>
      <c r="C151" s="75">
        <f t="shared" si="7"/>
        <v>725</v>
      </c>
      <c r="D151" s="75"/>
      <c r="E151" s="75">
        <f t="shared" si="8"/>
        <v>248.65999999999997</v>
      </c>
    </row>
    <row r="152" spans="2:5" ht="12.75">
      <c r="B152" s="75">
        <v>730</v>
      </c>
      <c r="C152" s="75">
        <f t="shared" si="7"/>
        <v>730</v>
      </c>
      <c r="D152" s="75"/>
      <c r="E152" s="75">
        <f t="shared" si="8"/>
        <v>246.76</v>
      </c>
    </row>
    <row r="153" spans="2:5" ht="12.75">
      <c r="B153" s="75">
        <v>735</v>
      </c>
      <c r="C153" s="75">
        <f t="shared" si="7"/>
        <v>735</v>
      </c>
      <c r="D153" s="75"/>
      <c r="E153" s="75">
        <f t="shared" si="8"/>
        <v>244.8599999999999</v>
      </c>
    </row>
    <row r="154" spans="2:5" ht="12.75">
      <c r="B154" s="75">
        <v>740</v>
      </c>
      <c r="C154" s="75">
        <f t="shared" si="7"/>
        <v>740</v>
      </c>
      <c r="D154" s="75"/>
      <c r="E154" s="75">
        <f t="shared" si="8"/>
        <v>242.96000000000004</v>
      </c>
    </row>
    <row r="155" spans="2:5" ht="12.75">
      <c r="B155" s="75">
        <v>745</v>
      </c>
      <c r="C155" s="75">
        <f t="shared" si="7"/>
        <v>745</v>
      </c>
      <c r="D155" s="75"/>
      <c r="E155" s="75">
        <f t="shared" si="8"/>
        <v>241.05999999999995</v>
      </c>
    </row>
    <row r="156" spans="2:5" ht="12.75">
      <c r="B156" s="75">
        <v>750</v>
      </c>
      <c r="C156" s="75">
        <f t="shared" si="7"/>
        <v>750</v>
      </c>
      <c r="D156" s="75"/>
      <c r="E156" s="75">
        <f t="shared" si="8"/>
        <v>239.15999999999997</v>
      </c>
    </row>
    <row r="157" spans="2:5" ht="12.75">
      <c r="B157" s="75">
        <v>755</v>
      </c>
      <c r="C157" s="75">
        <f t="shared" si="7"/>
        <v>755</v>
      </c>
      <c r="D157" s="75"/>
      <c r="E157" s="75">
        <f t="shared" si="8"/>
        <v>237.26</v>
      </c>
    </row>
    <row r="158" spans="2:5" ht="12.75">
      <c r="B158" s="75">
        <v>760</v>
      </c>
      <c r="C158" s="75">
        <f t="shared" si="7"/>
        <v>760</v>
      </c>
      <c r="D158" s="75"/>
      <c r="E158" s="75">
        <f t="shared" si="8"/>
        <v>235.3599999999999</v>
      </c>
    </row>
    <row r="159" spans="2:5" ht="12.75">
      <c r="B159" s="75">
        <v>765</v>
      </c>
      <c r="C159" s="75">
        <f t="shared" si="7"/>
        <v>765</v>
      </c>
      <c r="D159" s="75"/>
      <c r="E159" s="75">
        <f t="shared" si="8"/>
        <v>233.46000000000004</v>
      </c>
    </row>
    <row r="160" spans="2:5" ht="12.75">
      <c r="B160" s="75">
        <v>770</v>
      </c>
      <c r="C160" s="75">
        <f t="shared" si="7"/>
        <v>770</v>
      </c>
      <c r="D160" s="75"/>
      <c r="E160" s="75">
        <f t="shared" si="8"/>
        <v>231.55999999999995</v>
      </c>
    </row>
    <row r="161" spans="2:5" ht="12.75">
      <c r="B161" s="75">
        <v>775</v>
      </c>
      <c r="C161" s="75">
        <f t="shared" si="7"/>
        <v>775</v>
      </c>
      <c r="D161" s="75"/>
      <c r="E161" s="75">
        <f t="shared" si="8"/>
        <v>229.65999999999997</v>
      </c>
    </row>
    <row r="162" spans="2:5" ht="12.75">
      <c r="B162" s="75">
        <v>780</v>
      </c>
      <c r="C162" s="75">
        <f t="shared" si="7"/>
        <v>780</v>
      </c>
      <c r="D162" s="75"/>
      <c r="E162" s="75">
        <f t="shared" si="8"/>
        <v>227.76</v>
      </c>
    </row>
    <row r="163" spans="2:5" ht="12.75">
      <c r="B163" s="75">
        <v>785</v>
      </c>
      <c r="C163" s="75">
        <f t="shared" si="7"/>
        <v>785</v>
      </c>
      <c r="D163" s="75"/>
      <c r="E163" s="75">
        <f t="shared" si="8"/>
        <v>225.8599999999999</v>
      </c>
    </row>
    <row r="164" spans="2:5" ht="12.75">
      <c r="B164" s="75">
        <v>790</v>
      </c>
      <c r="C164" s="75">
        <f t="shared" si="7"/>
        <v>790</v>
      </c>
      <c r="D164" s="75"/>
      <c r="E164" s="75">
        <f t="shared" si="8"/>
        <v>223.96000000000004</v>
      </c>
    </row>
    <row r="165" spans="2:5" ht="12.75">
      <c r="B165" s="75">
        <v>795</v>
      </c>
      <c r="C165" s="75">
        <f t="shared" si="7"/>
        <v>795</v>
      </c>
      <c r="D165" s="75"/>
      <c r="E165" s="75">
        <f t="shared" si="8"/>
        <v>222.05999999999995</v>
      </c>
    </row>
    <row r="166" spans="2:5" ht="12.75">
      <c r="B166" s="75">
        <v>800</v>
      </c>
      <c r="C166" s="75">
        <f t="shared" si="7"/>
        <v>800</v>
      </c>
      <c r="D166" s="75"/>
      <c r="E166" s="75">
        <f t="shared" si="8"/>
        <v>220.15999999999997</v>
      </c>
    </row>
    <row r="167" spans="2:5" ht="12.75">
      <c r="B167" s="75">
        <v>805</v>
      </c>
      <c r="C167" s="75">
        <f t="shared" si="7"/>
        <v>805</v>
      </c>
      <c r="D167" s="75"/>
      <c r="E167" s="75">
        <f t="shared" si="8"/>
        <v>218.26</v>
      </c>
    </row>
    <row r="168" spans="2:5" ht="12.75">
      <c r="B168" s="75">
        <v>810</v>
      </c>
      <c r="C168" s="75">
        <f t="shared" si="7"/>
        <v>810</v>
      </c>
      <c r="D168" s="75"/>
      <c r="E168" s="75">
        <f t="shared" si="8"/>
        <v>216.3599999999999</v>
      </c>
    </row>
    <row r="169" spans="2:5" ht="12.75">
      <c r="B169" s="75">
        <v>815</v>
      </c>
      <c r="C169" s="75">
        <f t="shared" si="7"/>
        <v>815</v>
      </c>
      <c r="D169" s="75"/>
      <c r="E169" s="75">
        <f t="shared" si="8"/>
        <v>214.46000000000004</v>
      </c>
    </row>
    <row r="170" spans="2:5" ht="12.75">
      <c r="B170" s="75">
        <v>820</v>
      </c>
      <c r="C170" s="75">
        <f t="shared" si="7"/>
        <v>820</v>
      </c>
      <c r="D170" s="75"/>
      <c r="E170" s="75">
        <f t="shared" si="8"/>
        <v>212.55999999999995</v>
      </c>
    </row>
    <row r="171" spans="2:5" ht="12.75">
      <c r="B171" s="75">
        <v>825</v>
      </c>
      <c r="C171" s="75">
        <f t="shared" si="7"/>
        <v>825</v>
      </c>
      <c r="D171" s="75"/>
      <c r="E171" s="75">
        <f t="shared" si="8"/>
        <v>210.65999999999985</v>
      </c>
    </row>
    <row r="172" spans="2:5" ht="12.75">
      <c r="B172" s="75">
        <v>830</v>
      </c>
      <c r="C172" s="75">
        <f t="shared" si="7"/>
        <v>830</v>
      </c>
      <c r="D172" s="75"/>
      <c r="E172" s="75">
        <f t="shared" si="8"/>
        <v>208.76</v>
      </c>
    </row>
    <row r="173" spans="2:5" ht="12.75">
      <c r="B173" s="75">
        <v>835</v>
      </c>
      <c r="C173" s="75">
        <f t="shared" si="7"/>
        <v>835</v>
      </c>
      <c r="D173" s="75"/>
      <c r="E173" s="75">
        <f t="shared" si="8"/>
        <v>206.86000000000013</v>
      </c>
    </row>
    <row r="174" spans="2:5" ht="12.75">
      <c r="B174" s="75">
        <v>840</v>
      </c>
      <c r="C174" s="75">
        <f t="shared" si="7"/>
        <v>840</v>
      </c>
      <c r="D174" s="75"/>
      <c r="E174" s="75">
        <f t="shared" si="8"/>
        <v>204.96000000000004</v>
      </c>
    </row>
    <row r="175" spans="2:5" ht="12.75">
      <c r="B175" s="75">
        <v>845</v>
      </c>
      <c r="C175" s="75">
        <f t="shared" si="7"/>
        <v>845</v>
      </c>
      <c r="D175" s="75"/>
      <c r="E175" s="75">
        <f t="shared" si="8"/>
        <v>203.05999999999995</v>
      </c>
    </row>
    <row r="176" spans="2:5" ht="12.75">
      <c r="B176" s="75">
        <v>850</v>
      </c>
      <c r="C176" s="75">
        <f t="shared" si="7"/>
        <v>850</v>
      </c>
      <c r="D176" s="75"/>
      <c r="E176" s="75">
        <f t="shared" si="8"/>
        <v>201.15999999999985</v>
      </c>
    </row>
    <row r="177" spans="2:5" ht="12.75">
      <c r="B177" s="75">
        <v>855</v>
      </c>
      <c r="C177" s="75">
        <f t="shared" si="7"/>
        <v>855</v>
      </c>
      <c r="D177" s="75"/>
      <c r="E177" s="75">
        <f t="shared" si="8"/>
        <v>199.26</v>
      </c>
    </row>
    <row r="178" spans="2:5" ht="12.75">
      <c r="B178" s="75">
        <v>860</v>
      </c>
      <c r="C178" s="75">
        <f t="shared" si="7"/>
        <v>860</v>
      </c>
      <c r="D178" s="75"/>
      <c r="E178" s="75">
        <f t="shared" si="8"/>
        <v>197.36000000000013</v>
      </c>
    </row>
    <row r="179" spans="2:5" ht="12.75">
      <c r="B179" s="75">
        <v>865</v>
      </c>
      <c r="C179" s="75">
        <f t="shared" si="7"/>
        <v>865</v>
      </c>
      <c r="D179" s="75"/>
      <c r="E179" s="75">
        <f t="shared" si="8"/>
        <v>195.46000000000004</v>
      </c>
    </row>
    <row r="180" spans="2:5" ht="12.75">
      <c r="B180" s="75">
        <v>870</v>
      </c>
      <c r="C180" s="75">
        <f t="shared" si="7"/>
        <v>870</v>
      </c>
      <c r="D180" s="75"/>
      <c r="E180" s="75">
        <f t="shared" si="8"/>
        <v>193.55999999999995</v>
      </c>
    </row>
    <row r="181" spans="2:5" ht="12.75">
      <c r="B181" s="75">
        <v>875</v>
      </c>
      <c r="C181" s="75">
        <f t="shared" si="7"/>
        <v>875</v>
      </c>
      <c r="D181" s="75"/>
      <c r="E181" s="75">
        <f t="shared" si="8"/>
        <v>191.65999999999985</v>
      </c>
    </row>
    <row r="182" spans="2:5" ht="12.75">
      <c r="B182" s="75">
        <v>880</v>
      </c>
      <c r="C182" s="75">
        <f t="shared" si="7"/>
        <v>880</v>
      </c>
      <c r="D182" s="75"/>
      <c r="E182" s="75">
        <f t="shared" si="8"/>
        <v>189.76</v>
      </c>
    </row>
    <row r="183" spans="2:5" ht="12.75">
      <c r="B183" s="75">
        <v>885</v>
      </c>
      <c r="C183" s="75">
        <f t="shared" si="7"/>
        <v>885</v>
      </c>
      <c r="D183" s="75"/>
      <c r="E183" s="75">
        <f t="shared" si="8"/>
        <v>187.86000000000013</v>
      </c>
    </row>
    <row r="184" spans="2:5" ht="12.75">
      <c r="B184" s="75">
        <v>890</v>
      </c>
      <c r="C184" s="75">
        <f t="shared" si="7"/>
        <v>890</v>
      </c>
      <c r="D184" s="75"/>
      <c r="E184" s="75">
        <f t="shared" si="8"/>
        <v>185.96000000000004</v>
      </c>
    </row>
    <row r="185" spans="2:5" ht="12.75">
      <c r="B185" s="75">
        <v>895</v>
      </c>
      <c r="C185" s="75">
        <f t="shared" si="7"/>
        <v>895</v>
      </c>
      <c r="D185" s="75"/>
      <c r="E185" s="75">
        <f t="shared" si="8"/>
        <v>184.05999999999995</v>
      </c>
    </row>
    <row r="186" spans="2:5" ht="12.75">
      <c r="B186" s="75">
        <v>900</v>
      </c>
      <c r="C186" s="75">
        <f t="shared" si="7"/>
        <v>900</v>
      </c>
      <c r="D186" s="75"/>
      <c r="E186" s="75">
        <f t="shared" si="8"/>
        <v>182.15999999999985</v>
      </c>
    </row>
    <row r="187" spans="2:5" ht="12.75">
      <c r="B187" s="75">
        <v>905</v>
      </c>
      <c r="C187" s="75">
        <f t="shared" si="7"/>
        <v>905</v>
      </c>
      <c r="D187" s="75"/>
      <c r="E187" s="75">
        <f t="shared" si="8"/>
        <v>180.26</v>
      </c>
    </row>
    <row r="188" spans="2:5" ht="12.75">
      <c r="B188" s="75">
        <v>910</v>
      </c>
      <c r="C188" s="75">
        <f t="shared" si="7"/>
        <v>910</v>
      </c>
      <c r="D188" s="75"/>
      <c r="E188" s="75">
        <f t="shared" si="8"/>
        <v>178.36000000000013</v>
      </c>
    </row>
    <row r="189" spans="2:5" ht="12.75">
      <c r="B189" s="75">
        <v>915</v>
      </c>
      <c r="C189" s="75">
        <f t="shared" si="7"/>
        <v>915</v>
      </c>
      <c r="D189" s="75"/>
      <c r="E189" s="75">
        <f t="shared" si="8"/>
        <v>176.46000000000004</v>
      </c>
    </row>
    <row r="190" spans="2:5" ht="12.75">
      <c r="B190" s="75">
        <v>920</v>
      </c>
      <c r="C190" s="75">
        <f t="shared" si="7"/>
        <v>920</v>
      </c>
      <c r="D190" s="75"/>
      <c r="E190" s="75">
        <f t="shared" si="8"/>
        <v>174.55999999999995</v>
      </c>
    </row>
    <row r="191" spans="2:5" ht="12.75">
      <c r="B191" s="75">
        <v>925</v>
      </c>
      <c r="C191" s="75">
        <f t="shared" si="7"/>
        <v>925</v>
      </c>
      <c r="D191" s="75"/>
      <c r="E191" s="75">
        <f t="shared" si="8"/>
        <v>172.65999999999985</v>
      </c>
    </row>
    <row r="192" spans="2:5" ht="12.75">
      <c r="B192" s="75">
        <v>930</v>
      </c>
      <c r="C192" s="75">
        <f t="shared" si="7"/>
        <v>930</v>
      </c>
      <c r="D192" s="75"/>
      <c r="E192" s="75">
        <f t="shared" si="8"/>
        <v>170.76</v>
      </c>
    </row>
    <row r="193" spans="2:5" ht="12.75">
      <c r="B193" s="75">
        <v>935</v>
      </c>
      <c r="C193" s="75">
        <f t="shared" si="7"/>
        <v>935</v>
      </c>
      <c r="D193" s="75"/>
      <c r="E193" s="75">
        <f t="shared" si="8"/>
        <v>168.86000000000013</v>
      </c>
    </row>
    <row r="194" spans="2:5" ht="12.75">
      <c r="B194" s="75">
        <v>940</v>
      </c>
      <c r="C194" s="75">
        <f t="shared" si="7"/>
        <v>940</v>
      </c>
      <c r="D194" s="75"/>
      <c r="E194" s="75">
        <f t="shared" si="8"/>
        <v>166.96000000000004</v>
      </c>
    </row>
    <row r="195" spans="2:5" ht="12.75">
      <c r="B195" s="75">
        <v>945</v>
      </c>
      <c r="C195" s="75">
        <f t="shared" si="7"/>
        <v>945</v>
      </c>
      <c r="D195" s="75"/>
      <c r="E195" s="75">
        <f t="shared" si="8"/>
        <v>165.05999999999995</v>
      </c>
    </row>
    <row r="196" spans="2:5" ht="12.75">
      <c r="B196" s="75">
        <v>950</v>
      </c>
      <c r="C196" s="75">
        <f t="shared" si="7"/>
        <v>950</v>
      </c>
      <c r="D196" s="75"/>
      <c r="E196" s="75">
        <f t="shared" si="8"/>
        <v>163.15999999999985</v>
      </c>
    </row>
    <row r="197" spans="2:5" ht="12.75">
      <c r="B197" s="75">
        <v>955</v>
      </c>
      <c r="C197" s="75">
        <f t="shared" si="7"/>
        <v>955</v>
      </c>
      <c r="D197" s="75"/>
      <c r="E197" s="75">
        <f t="shared" si="8"/>
        <v>161.26</v>
      </c>
    </row>
    <row r="198" spans="2:5" ht="12.75">
      <c r="B198" s="75">
        <v>960</v>
      </c>
      <c r="C198" s="75">
        <f aca="true" t="shared" si="9" ref="C198:C261">+B198</f>
        <v>960</v>
      </c>
      <c r="D198" s="75"/>
      <c r="E198" s="75">
        <f aca="true" t="shared" si="10" ref="E198:E261">+$E$4+0.62*B198-C198-D198</f>
        <v>159.36000000000013</v>
      </c>
    </row>
    <row r="199" spans="2:5" ht="12.75">
      <c r="B199" s="75">
        <v>965</v>
      </c>
      <c r="C199" s="75">
        <f t="shared" si="9"/>
        <v>965</v>
      </c>
      <c r="D199" s="75"/>
      <c r="E199" s="75">
        <f t="shared" si="10"/>
        <v>157.46000000000004</v>
      </c>
    </row>
    <row r="200" spans="2:5" ht="12.75">
      <c r="B200" s="75">
        <v>970</v>
      </c>
      <c r="C200" s="75">
        <f t="shared" si="9"/>
        <v>970</v>
      </c>
      <c r="D200" s="75"/>
      <c r="E200" s="75">
        <f t="shared" si="10"/>
        <v>155.55999999999995</v>
      </c>
    </row>
    <row r="201" spans="2:5" ht="12.75">
      <c r="B201" s="75">
        <v>975</v>
      </c>
      <c r="C201" s="75">
        <f t="shared" si="9"/>
        <v>975</v>
      </c>
      <c r="D201" s="75"/>
      <c r="E201" s="75">
        <f t="shared" si="10"/>
        <v>153.65999999999985</v>
      </c>
    </row>
    <row r="202" spans="2:5" ht="12.75">
      <c r="B202" s="75">
        <v>980</v>
      </c>
      <c r="C202" s="75">
        <f t="shared" si="9"/>
        <v>980</v>
      </c>
      <c r="D202" s="75"/>
      <c r="E202" s="75">
        <f t="shared" si="10"/>
        <v>151.76</v>
      </c>
    </row>
    <row r="203" spans="2:5" ht="12.75">
      <c r="B203" s="75">
        <v>985</v>
      </c>
      <c r="C203" s="75">
        <f t="shared" si="9"/>
        <v>985</v>
      </c>
      <c r="D203" s="75"/>
      <c r="E203" s="75">
        <f t="shared" si="10"/>
        <v>149.86000000000013</v>
      </c>
    </row>
    <row r="204" spans="2:5" ht="12.75">
      <c r="B204" s="75">
        <v>990</v>
      </c>
      <c r="C204" s="75">
        <f t="shared" si="9"/>
        <v>990</v>
      </c>
      <c r="D204" s="75"/>
      <c r="E204" s="75">
        <f t="shared" si="10"/>
        <v>147.96000000000004</v>
      </c>
    </row>
    <row r="205" spans="2:5" ht="12.75">
      <c r="B205" s="75">
        <v>995</v>
      </c>
      <c r="C205" s="75">
        <f t="shared" si="9"/>
        <v>995</v>
      </c>
      <c r="D205" s="75"/>
      <c r="E205" s="75">
        <f t="shared" si="10"/>
        <v>146.05999999999995</v>
      </c>
    </row>
    <row r="206" spans="2:5" ht="12.75">
      <c r="B206" s="75">
        <v>1000</v>
      </c>
      <c r="C206" s="75">
        <f t="shared" si="9"/>
        <v>1000</v>
      </c>
      <c r="D206" s="75"/>
      <c r="E206" s="75">
        <f t="shared" si="10"/>
        <v>144.15999999999985</v>
      </c>
    </row>
    <row r="207" spans="2:5" ht="12.75">
      <c r="B207" s="75">
        <v>1005</v>
      </c>
      <c r="C207" s="75">
        <f t="shared" si="9"/>
        <v>1005</v>
      </c>
      <c r="D207" s="75"/>
      <c r="E207" s="75">
        <f t="shared" si="10"/>
        <v>142.26</v>
      </c>
    </row>
    <row r="208" spans="2:5" ht="12.75">
      <c r="B208" s="75">
        <v>1010</v>
      </c>
      <c r="C208" s="75">
        <f t="shared" si="9"/>
        <v>1010</v>
      </c>
      <c r="D208" s="75"/>
      <c r="E208" s="75">
        <f t="shared" si="10"/>
        <v>140.36000000000013</v>
      </c>
    </row>
    <row r="209" spans="2:5" ht="12.75">
      <c r="B209" s="75">
        <v>1015</v>
      </c>
      <c r="C209" s="75">
        <f t="shared" si="9"/>
        <v>1015</v>
      </c>
      <c r="D209" s="75"/>
      <c r="E209" s="75">
        <f t="shared" si="10"/>
        <v>138.46000000000004</v>
      </c>
    </row>
    <row r="210" spans="2:5" ht="12.75">
      <c r="B210" s="75">
        <v>1020</v>
      </c>
      <c r="C210" s="75">
        <f t="shared" si="9"/>
        <v>1020</v>
      </c>
      <c r="D210" s="75"/>
      <c r="E210" s="75">
        <f t="shared" si="10"/>
        <v>136.55999999999995</v>
      </c>
    </row>
    <row r="211" spans="2:5" ht="12.75">
      <c r="B211" s="75">
        <v>1025</v>
      </c>
      <c r="C211" s="75">
        <f t="shared" si="9"/>
        <v>1025</v>
      </c>
      <c r="D211" s="75"/>
      <c r="E211" s="75">
        <f t="shared" si="10"/>
        <v>134.65999999999985</v>
      </c>
    </row>
    <row r="212" spans="2:5" ht="12.75">
      <c r="B212" s="75">
        <v>1030</v>
      </c>
      <c r="C212" s="75">
        <f t="shared" si="9"/>
        <v>1030</v>
      </c>
      <c r="D212" s="75"/>
      <c r="E212" s="75">
        <f t="shared" si="10"/>
        <v>132.76</v>
      </c>
    </row>
    <row r="213" spans="2:5" ht="12.75">
      <c r="B213" s="75">
        <v>1035</v>
      </c>
      <c r="C213" s="75">
        <f t="shared" si="9"/>
        <v>1035</v>
      </c>
      <c r="D213" s="75"/>
      <c r="E213" s="75">
        <f t="shared" si="10"/>
        <v>130.86000000000013</v>
      </c>
    </row>
    <row r="214" spans="2:5" ht="12.75">
      <c r="B214" s="75">
        <v>1040</v>
      </c>
      <c r="C214" s="75">
        <f t="shared" si="9"/>
        <v>1040</v>
      </c>
      <c r="D214" s="75"/>
      <c r="E214" s="75">
        <f t="shared" si="10"/>
        <v>128.96000000000004</v>
      </c>
    </row>
    <row r="215" spans="2:5" ht="12.75">
      <c r="B215" s="75">
        <v>1045</v>
      </c>
      <c r="C215" s="75">
        <f t="shared" si="9"/>
        <v>1045</v>
      </c>
      <c r="D215" s="75"/>
      <c r="E215" s="75">
        <f t="shared" si="10"/>
        <v>127.05999999999995</v>
      </c>
    </row>
    <row r="216" spans="2:5" ht="12.75">
      <c r="B216" s="75">
        <v>1050</v>
      </c>
      <c r="C216" s="75">
        <f t="shared" si="9"/>
        <v>1050</v>
      </c>
      <c r="D216" s="75"/>
      <c r="E216" s="75">
        <f t="shared" si="10"/>
        <v>125.15999999999985</v>
      </c>
    </row>
    <row r="217" spans="2:5" ht="12.75">
      <c r="B217" s="75">
        <v>1055</v>
      </c>
      <c r="C217" s="75">
        <f t="shared" si="9"/>
        <v>1055</v>
      </c>
      <c r="D217" s="75"/>
      <c r="E217" s="75">
        <f t="shared" si="10"/>
        <v>123.25999999999999</v>
      </c>
    </row>
    <row r="218" spans="2:5" ht="12.75">
      <c r="B218" s="75">
        <v>1060</v>
      </c>
      <c r="C218" s="75">
        <f t="shared" si="9"/>
        <v>1060</v>
      </c>
      <c r="D218" s="75"/>
      <c r="E218" s="75">
        <f t="shared" si="10"/>
        <v>121.36000000000013</v>
      </c>
    </row>
    <row r="219" spans="2:5" ht="12.75">
      <c r="B219" s="75">
        <v>1065</v>
      </c>
      <c r="C219" s="75">
        <f t="shared" si="9"/>
        <v>1065</v>
      </c>
      <c r="D219" s="75"/>
      <c r="E219" s="75">
        <f t="shared" si="10"/>
        <v>119.46000000000004</v>
      </c>
    </row>
    <row r="220" spans="2:5" ht="12.75">
      <c r="B220" s="75">
        <v>1070</v>
      </c>
      <c r="C220" s="75">
        <f t="shared" si="9"/>
        <v>1070</v>
      </c>
      <c r="D220" s="75"/>
      <c r="E220" s="75">
        <f t="shared" si="10"/>
        <v>117.55999999999995</v>
      </c>
    </row>
    <row r="221" spans="2:5" ht="12.75">
      <c r="B221" s="75">
        <v>1075</v>
      </c>
      <c r="C221" s="75">
        <f t="shared" si="9"/>
        <v>1075</v>
      </c>
      <c r="D221" s="75"/>
      <c r="E221" s="75">
        <f t="shared" si="10"/>
        <v>115.65999999999985</v>
      </c>
    </row>
    <row r="222" spans="2:5" ht="12.75">
      <c r="B222" s="75">
        <v>1080</v>
      </c>
      <c r="C222" s="75">
        <f t="shared" si="9"/>
        <v>1080</v>
      </c>
      <c r="D222" s="75"/>
      <c r="E222" s="75">
        <f t="shared" si="10"/>
        <v>113.75999999999999</v>
      </c>
    </row>
    <row r="223" spans="2:5" ht="12.75">
      <c r="B223" s="75">
        <v>1085</v>
      </c>
      <c r="C223" s="75">
        <f t="shared" si="9"/>
        <v>1085</v>
      </c>
      <c r="D223" s="75"/>
      <c r="E223" s="75">
        <f t="shared" si="10"/>
        <v>111.86000000000013</v>
      </c>
    </row>
    <row r="224" spans="2:5" ht="12.75">
      <c r="B224" s="75">
        <v>1090</v>
      </c>
      <c r="C224" s="75">
        <f t="shared" si="9"/>
        <v>1090</v>
      </c>
      <c r="D224" s="75"/>
      <c r="E224" s="75">
        <f t="shared" si="10"/>
        <v>109.96000000000004</v>
      </c>
    </row>
    <row r="225" spans="2:5" ht="12.75">
      <c r="B225" s="75">
        <v>1095</v>
      </c>
      <c r="C225" s="75">
        <f t="shared" si="9"/>
        <v>1095</v>
      </c>
      <c r="D225" s="75"/>
      <c r="E225" s="75">
        <f t="shared" si="10"/>
        <v>108.05999999999995</v>
      </c>
    </row>
    <row r="226" spans="2:5" ht="12.75">
      <c r="B226" s="75">
        <v>1100</v>
      </c>
      <c r="C226" s="75">
        <f t="shared" si="9"/>
        <v>1100</v>
      </c>
      <c r="D226" s="75"/>
      <c r="E226" s="75">
        <f t="shared" si="10"/>
        <v>106.15999999999985</v>
      </c>
    </row>
    <row r="227" spans="2:5" ht="12.75">
      <c r="B227" s="75">
        <v>1105</v>
      </c>
      <c r="C227" s="75">
        <f t="shared" si="9"/>
        <v>1105</v>
      </c>
      <c r="D227" s="75"/>
      <c r="E227" s="75">
        <f t="shared" si="10"/>
        <v>104.25999999999999</v>
      </c>
    </row>
    <row r="228" spans="2:5" ht="12.75">
      <c r="B228" s="75">
        <v>1110</v>
      </c>
      <c r="C228" s="75">
        <f t="shared" si="9"/>
        <v>1110</v>
      </c>
      <c r="D228" s="75"/>
      <c r="E228" s="75">
        <f t="shared" si="10"/>
        <v>102.36000000000013</v>
      </c>
    </row>
    <row r="229" spans="2:5" ht="12.75">
      <c r="B229" s="75">
        <v>1115</v>
      </c>
      <c r="C229" s="75">
        <f t="shared" si="9"/>
        <v>1115</v>
      </c>
      <c r="D229" s="75"/>
      <c r="E229" s="75">
        <f t="shared" si="10"/>
        <v>100.46000000000004</v>
      </c>
    </row>
    <row r="230" spans="2:5" ht="12.75">
      <c r="B230" s="75">
        <v>1120</v>
      </c>
      <c r="C230" s="75">
        <f t="shared" si="9"/>
        <v>1120</v>
      </c>
      <c r="D230" s="75"/>
      <c r="E230" s="75">
        <f t="shared" si="10"/>
        <v>98.55999999999995</v>
      </c>
    </row>
    <row r="231" spans="2:5" ht="12.75">
      <c r="B231" s="75">
        <v>1125</v>
      </c>
      <c r="C231" s="75">
        <f t="shared" si="9"/>
        <v>1125</v>
      </c>
      <c r="D231" s="75"/>
      <c r="E231" s="75">
        <f t="shared" si="10"/>
        <v>96.65999999999985</v>
      </c>
    </row>
    <row r="232" spans="2:5" ht="12.75">
      <c r="B232" s="75">
        <v>1130</v>
      </c>
      <c r="C232" s="75">
        <f t="shared" si="9"/>
        <v>1130</v>
      </c>
      <c r="D232" s="75"/>
      <c r="E232" s="75">
        <f t="shared" si="10"/>
        <v>94.75999999999999</v>
      </c>
    </row>
    <row r="233" spans="2:5" ht="12.75">
      <c r="B233" s="75">
        <v>1135</v>
      </c>
      <c r="C233" s="75">
        <f t="shared" si="9"/>
        <v>1135</v>
      </c>
      <c r="D233" s="75"/>
      <c r="E233" s="75">
        <f t="shared" si="10"/>
        <v>92.86000000000013</v>
      </c>
    </row>
    <row r="234" spans="2:5" ht="12.75">
      <c r="B234" s="75">
        <v>1140</v>
      </c>
      <c r="C234" s="75">
        <f t="shared" si="9"/>
        <v>1140</v>
      </c>
      <c r="D234" s="75"/>
      <c r="E234" s="75">
        <f t="shared" si="10"/>
        <v>90.96000000000004</v>
      </c>
    </row>
    <row r="235" spans="2:5" ht="12.75">
      <c r="B235" s="75">
        <v>1145</v>
      </c>
      <c r="C235" s="75">
        <f t="shared" si="9"/>
        <v>1145</v>
      </c>
      <c r="D235" s="75"/>
      <c r="E235" s="75">
        <f t="shared" si="10"/>
        <v>89.05999999999995</v>
      </c>
    </row>
    <row r="236" spans="2:5" ht="12.75">
      <c r="B236" s="75">
        <v>1150</v>
      </c>
      <c r="C236" s="75">
        <f t="shared" si="9"/>
        <v>1150</v>
      </c>
      <c r="D236" s="75"/>
      <c r="E236" s="75">
        <f t="shared" si="10"/>
        <v>87.15999999999985</v>
      </c>
    </row>
    <row r="237" spans="2:5" ht="12.75">
      <c r="B237" s="75">
        <v>1155</v>
      </c>
      <c r="C237" s="75">
        <f t="shared" si="9"/>
        <v>1155</v>
      </c>
      <c r="D237" s="75"/>
      <c r="E237" s="75">
        <f t="shared" si="10"/>
        <v>85.25999999999999</v>
      </c>
    </row>
    <row r="238" spans="2:5" ht="12.75">
      <c r="B238" s="75">
        <v>1160</v>
      </c>
      <c r="C238" s="75">
        <f t="shared" si="9"/>
        <v>1160</v>
      </c>
      <c r="D238" s="75"/>
      <c r="E238" s="75">
        <f t="shared" si="10"/>
        <v>83.36000000000013</v>
      </c>
    </row>
    <row r="239" spans="2:5" ht="12.75">
      <c r="B239" s="75">
        <v>1165</v>
      </c>
      <c r="C239" s="75">
        <f t="shared" si="9"/>
        <v>1165</v>
      </c>
      <c r="D239" s="75"/>
      <c r="E239" s="75">
        <f t="shared" si="10"/>
        <v>81.46000000000004</v>
      </c>
    </row>
    <row r="240" spans="2:5" ht="12.75">
      <c r="B240" s="75">
        <v>1170</v>
      </c>
      <c r="C240" s="75">
        <f t="shared" si="9"/>
        <v>1170</v>
      </c>
      <c r="D240" s="75"/>
      <c r="E240" s="75">
        <f t="shared" si="10"/>
        <v>79.55999999999995</v>
      </c>
    </row>
    <row r="241" spans="2:5" ht="12.75">
      <c r="B241" s="75">
        <v>1175</v>
      </c>
      <c r="C241" s="75">
        <f t="shared" si="9"/>
        <v>1175</v>
      </c>
      <c r="D241" s="75"/>
      <c r="E241" s="75">
        <f t="shared" si="10"/>
        <v>77.65999999999985</v>
      </c>
    </row>
    <row r="242" spans="2:5" ht="12.75">
      <c r="B242" s="75">
        <v>1180</v>
      </c>
      <c r="C242" s="75">
        <f t="shared" si="9"/>
        <v>1180</v>
      </c>
      <c r="D242" s="75"/>
      <c r="E242" s="75">
        <f t="shared" si="10"/>
        <v>75.75999999999999</v>
      </c>
    </row>
    <row r="243" spans="2:5" ht="12.75">
      <c r="B243" s="75">
        <v>1185</v>
      </c>
      <c r="C243" s="75">
        <f t="shared" si="9"/>
        <v>1185</v>
      </c>
      <c r="D243" s="75"/>
      <c r="E243" s="75">
        <f t="shared" si="10"/>
        <v>73.86000000000013</v>
      </c>
    </row>
    <row r="244" spans="2:5" ht="12.75">
      <c r="B244" s="75">
        <v>1190</v>
      </c>
      <c r="C244" s="75">
        <f t="shared" si="9"/>
        <v>1190</v>
      </c>
      <c r="D244" s="75"/>
      <c r="E244" s="75">
        <f t="shared" si="10"/>
        <v>71.96000000000004</v>
      </c>
    </row>
    <row r="245" spans="2:5" ht="12.75">
      <c r="B245" s="75">
        <v>1195</v>
      </c>
      <c r="C245" s="75">
        <f t="shared" si="9"/>
        <v>1195</v>
      </c>
      <c r="D245" s="75"/>
      <c r="E245" s="75">
        <f t="shared" si="10"/>
        <v>70.05999999999995</v>
      </c>
    </row>
    <row r="246" spans="2:5" ht="12.75">
      <c r="B246" s="75">
        <v>1200</v>
      </c>
      <c r="C246" s="75">
        <f t="shared" si="9"/>
        <v>1200</v>
      </c>
      <c r="D246" s="75"/>
      <c r="E246" s="75">
        <f t="shared" si="10"/>
        <v>68.15999999999985</v>
      </c>
    </row>
    <row r="247" spans="2:5" ht="12.75">
      <c r="B247" s="75">
        <v>1205</v>
      </c>
      <c r="C247" s="75">
        <f t="shared" si="9"/>
        <v>1205</v>
      </c>
      <c r="D247" s="75"/>
      <c r="E247" s="75">
        <f t="shared" si="10"/>
        <v>66.25999999999999</v>
      </c>
    </row>
    <row r="248" spans="2:5" ht="12.75">
      <c r="B248" s="75">
        <v>1210</v>
      </c>
      <c r="C248" s="75">
        <f t="shared" si="9"/>
        <v>1210</v>
      </c>
      <c r="D248" s="75"/>
      <c r="E248" s="75">
        <f t="shared" si="10"/>
        <v>64.36000000000013</v>
      </c>
    </row>
    <row r="249" spans="2:5" ht="12.75">
      <c r="B249" s="75">
        <v>1215</v>
      </c>
      <c r="C249" s="75">
        <f t="shared" si="9"/>
        <v>1215</v>
      </c>
      <c r="D249" s="75"/>
      <c r="E249" s="75">
        <f t="shared" si="10"/>
        <v>62.460000000000036</v>
      </c>
    </row>
    <row r="250" spans="2:5" ht="12.75">
      <c r="B250" s="75">
        <v>1220</v>
      </c>
      <c r="C250" s="75">
        <f t="shared" si="9"/>
        <v>1220</v>
      </c>
      <c r="D250" s="75"/>
      <c r="E250" s="75">
        <f t="shared" si="10"/>
        <v>60.559999999999945</v>
      </c>
    </row>
    <row r="251" spans="2:5" ht="12.75">
      <c r="B251" s="75">
        <v>1225</v>
      </c>
      <c r="C251" s="75">
        <f t="shared" si="9"/>
        <v>1225</v>
      </c>
      <c r="D251" s="75"/>
      <c r="E251" s="75">
        <f t="shared" si="10"/>
        <v>58.659999999999854</v>
      </c>
    </row>
    <row r="252" spans="2:5" ht="12.75">
      <c r="B252" s="75">
        <v>1230</v>
      </c>
      <c r="C252" s="75">
        <f t="shared" si="9"/>
        <v>1230</v>
      </c>
      <c r="D252" s="75"/>
      <c r="E252" s="75">
        <f t="shared" si="10"/>
        <v>56.75999999999999</v>
      </c>
    </row>
    <row r="253" spans="2:5" ht="12.75">
      <c r="B253" s="75">
        <v>1235</v>
      </c>
      <c r="C253" s="75">
        <f t="shared" si="9"/>
        <v>1235</v>
      </c>
      <c r="D253" s="75"/>
      <c r="E253" s="75">
        <f t="shared" si="10"/>
        <v>54.86000000000013</v>
      </c>
    </row>
    <row r="254" spans="2:5" ht="12.75">
      <c r="B254" s="75">
        <v>1240</v>
      </c>
      <c r="C254" s="75">
        <f t="shared" si="9"/>
        <v>1240</v>
      </c>
      <c r="D254" s="75"/>
      <c r="E254" s="75">
        <f t="shared" si="10"/>
        <v>52.960000000000036</v>
      </c>
    </row>
    <row r="255" spans="2:5" ht="12.75">
      <c r="B255" s="75">
        <v>1245</v>
      </c>
      <c r="C255" s="75">
        <f t="shared" si="9"/>
        <v>1245</v>
      </c>
      <c r="D255" s="75"/>
      <c r="E255" s="75">
        <f t="shared" si="10"/>
        <v>51.059999999999945</v>
      </c>
    </row>
    <row r="256" spans="2:5" ht="12.75">
      <c r="B256" s="75">
        <v>1250</v>
      </c>
      <c r="C256" s="75">
        <f t="shared" si="9"/>
        <v>1250</v>
      </c>
      <c r="D256" s="75"/>
      <c r="E256" s="75">
        <f t="shared" si="10"/>
        <v>49.159999999999854</v>
      </c>
    </row>
    <row r="257" spans="2:5" ht="12.75">
      <c r="B257" s="75">
        <v>1255</v>
      </c>
      <c r="C257" s="75">
        <f t="shared" si="9"/>
        <v>1255</v>
      </c>
      <c r="D257" s="75"/>
      <c r="E257" s="75">
        <f t="shared" si="10"/>
        <v>47.25999999999999</v>
      </c>
    </row>
    <row r="258" spans="2:5" ht="12.75">
      <c r="B258" s="75">
        <v>1260</v>
      </c>
      <c r="C258" s="75">
        <f t="shared" si="9"/>
        <v>1260</v>
      </c>
      <c r="D258" s="75"/>
      <c r="E258" s="75">
        <f t="shared" si="10"/>
        <v>45.36000000000013</v>
      </c>
    </row>
    <row r="259" spans="2:5" ht="12.75">
      <c r="B259" s="75">
        <v>1265</v>
      </c>
      <c r="C259" s="75">
        <f t="shared" si="9"/>
        <v>1265</v>
      </c>
      <c r="D259" s="75"/>
      <c r="E259" s="75">
        <f t="shared" si="10"/>
        <v>43.460000000000036</v>
      </c>
    </row>
    <row r="260" spans="2:5" ht="12.75">
      <c r="B260" s="75">
        <v>1270</v>
      </c>
      <c r="C260" s="75">
        <f t="shared" si="9"/>
        <v>1270</v>
      </c>
      <c r="D260" s="75"/>
      <c r="E260" s="75">
        <f t="shared" si="10"/>
        <v>41.559999999999945</v>
      </c>
    </row>
    <row r="261" spans="2:5" ht="12.75">
      <c r="B261" s="75">
        <v>1275</v>
      </c>
      <c r="C261" s="75">
        <f t="shared" si="9"/>
        <v>1275</v>
      </c>
      <c r="D261" s="75"/>
      <c r="E261" s="75">
        <f t="shared" si="10"/>
        <v>39.659999999999854</v>
      </c>
    </row>
    <row r="262" spans="2:5" ht="12.75">
      <c r="B262" s="75">
        <v>1280</v>
      </c>
      <c r="C262" s="75">
        <f aca="true" t="shared" si="11" ref="C262:C272">+B262</f>
        <v>1280</v>
      </c>
      <c r="D262" s="75"/>
      <c r="E262" s="75">
        <f aca="true" t="shared" si="12" ref="E262:E282">+$E$4+0.62*B262-C262-D262</f>
        <v>37.75999999999999</v>
      </c>
    </row>
    <row r="263" spans="2:5" ht="12.75">
      <c r="B263" s="75">
        <v>1285</v>
      </c>
      <c r="C263" s="75">
        <f t="shared" si="11"/>
        <v>1285</v>
      </c>
      <c r="D263" s="75"/>
      <c r="E263" s="75">
        <f t="shared" si="12"/>
        <v>35.86000000000013</v>
      </c>
    </row>
    <row r="264" spans="2:5" ht="12.75">
      <c r="B264" s="75">
        <v>1290</v>
      </c>
      <c r="C264" s="75">
        <f t="shared" si="11"/>
        <v>1290</v>
      </c>
      <c r="D264" s="75"/>
      <c r="E264" s="75">
        <f t="shared" si="12"/>
        <v>33.960000000000036</v>
      </c>
    </row>
    <row r="265" spans="2:5" ht="12.75">
      <c r="B265" s="75">
        <v>1295</v>
      </c>
      <c r="C265" s="75">
        <f t="shared" si="11"/>
        <v>1295</v>
      </c>
      <c r="D265" s="75"/>
      <c r="E265" s="75">
        <f t="shared" si="12"/>
        <v>32.059999999999945</v>
      </c>
    </row>
    <row r="266" spans="2:5" ht="12.75">
      <c r="B266" s="75">
        <v>1300</v>
      </c>
      <c r="C266" s="75">
        <f t="shared" si="11"/>
        <v>1300</v>
      </c>
      <c r="D266" s="75"/>
      <c r="E266" s="75">
        <f t="shared" si="12"/>
        <v>30.159999999999854</v>
      </c>
    </row>
    <row r="267" spans="2:5" ht="12.75">
      <c r="B267" s="75">
        <v>1305</v>
      </c>
      <c r="C267" s="75">
        <f t="shared" si="11"/>
        <v>1305</v>
      </c>
      <c r="D267" s="75"/>
      <c r="E267" s="75">
        <f t="shared" si="12"/>
        <v>28.25999999999999</v>
      </c>
    </row>
    <row r="268" spans="2:5" ht="12.75">
      <c r="B268" s="75">
        <v>1310</v>
      </c>
      <c r="C268" s="75">
        <f t="shared" si="11"/>
        <v>1310</v>
      </c>
      <c r="D268" s="75"/>
      <c r="E268" s="75">
        <f t="shared" si="12"/>
        <v>26.360000000000127</v>
      </c>
    </row>
    <row r="269" spans="2:5" ht="12.75">
      <c r="B269" s="75">
        <v>1315</v>
      </c>
      <c r="C269" s="75">
        <f t="shared" si="11"/>
        <v>1315</v>
      </c>
      <c r="D269" s="75"/>
      <c r="E269" s="75">
        <f t="shared" si="12"/>
        <v>24.460000000000036</v>
      </c>
    </row>
    <row r="270" spans="2:5" ht="12.75">
      <c r="B270" s="75">
        <v>1320</v>
      </c>
      <c r="C270" s="75">
        <f t="shared" si="11"/>
        <v>1320</v>
      </c>
      <c r="D270" s="75"/>
      <c r="E270" s="75">
        <f t="shared" si="12"/>
        <v>22.559999999999945</v>
      </c>
    </row>
    <row r="271" spans="2:5" ht="12.75">
      <c r="B271" s="75">
        <v>1325</v>
      </c>
      <c r="C271" s="75">
        <f t="shared" si="11"/>
        <v>1325</v>
      </c>
      <c r="D271" s="75"/>
      <c r="E271" s="75">
        <f t="shared" si="12"/>
        <v>20.659999999999854</v>
      </c>
    </row>
    <row r="272" spans="2:5" ht="12.75">
      <c r="B272" s="75">
        <v>1330</v>
      </c>
      <c r="C272" s="75">
        <f t="shared" si="11"/>
        <v>1330</v>
      </c>
      <c r="D272" s="75"/>
      <c r="E272" s="75">
        <f t="shared" si="12"/>
        <v>18.75999999999999</v>
      </c>
    </row>
    <row r="273" spans="2:5" ht="12.75">
      <c r="B273" s="75">
        <v>1335</v>
      </c>
      <c r="C273" s="75">
        <f aca="true" t="shared" si="13" ref="C273:C282">+B273</f>
        <v>1335</v>
      </c>
      <c r="D273" s="75"/>
      <c r="E273" s="75">
        <f t="shared" si="12"/>
        <v>16.860000000000127</v>
      </c>
    </row>
    <row r="274" spans="2:5" ht="12.75">
      <c r="B274" s="75">
        <v>1340</v>
      </c>
      <c r="C274" s="75">
        <f t="shared" si="13"/>
        <v>1340</v>
      </c>
      <c r="D274" s="75"/>
      <c r="E274" s="75">
        <f t="shared" si="12"/>
        <v>14.960000000000036</v>
      </c>
    </row>
    <row r="275" spans="2:5" ht="12.75">
      <c r="B275" s="75">
        <v>1345</v>
      </c>
      <c r="C275" s="75">
        <f t="shared" si="13"/>
        <v>1345</v>
      </c>
      <c r="D275" s="75"/>
      <c r="E275" s="75">
        <f t="shared" si="12"/>
        <v>13.059999999999945</v>
      </c>
    </row>
    <row r="276" spans="2:5" ht="12.75">
      <c r="B276" s="75">
        <v>1350</v>
      </c>
      <c r="C276" s="75">
        <f t="shared" si="13"/>
        <v>1350</v>
      </c>
      <c r="D276" s="75"/>
      <c r="E276" s="75">
        <f t="shared" si="12"/>
        <v>11.159999999999854</v>
      </c>
    </row>
    <row r="277" spans="2:5" ht="12.75">
      <c r="B277" s="75">
        <v>1355</v>
      </c>
      <c r="C277" s="75">
        <f t="shared" si="13"/>
        <v>1355</v>
      </c>
      <c r="D277" s="75"/>
      <c r="E277" s="75">
        <f t="shared" si="12"/>
        <v>9.259999999999991</v>
      </c>
    </row>
    <row r="278" spans="2:5" ht="12.75">
      <c r="B278" s="75">
        <v>1360</v>
      </c>
      <c r="C278" s="75">
        <f t="shared" si="13"/>
        <v>1360</v>
      </c>
      <c r="D278" s="75"/>
      <c r="E278" s="75">
        <f t="shared" si="12"/>
        <v>7.360000000000127</v>
      </c>
    </row>
    <row r="279" spans="2:5" ht="12.75">
      <c r="B279" s="75">
        <v>1365</v>
      </c>
      <c r="C279" s="75">
        <f t="shared" si="13"/>
        <v>1365</v>
      </c>
      <c r="D279" s="75"/>
      <c r="E279" s="75">
        <f t="shared" si="12"/>
        <v>5.460000000000036</v>
      </c>
    </row>
    <row r="280" spans="2:5" ht="12.75">
      <c r="B280" s="75">
        <v>1370</v>
      </c>
      <c r="C280" s="75">
        <f t="shared" si="13"/>
        <v>1370</v>
      </c>
      <c r="D280" s="75"/>
      <c r="E280" s="75">
        <f t="shared" si="12"/>
        <v>3.5599999999999454</v>
      </c>
    </row>
    <row r="281" spans="2:5" ht="12.75">
      <c r="B281" s="75">
        <v>1375</v>
      </c>
      <c r="C281" s="75">
        <f t="shared" si="13"/>
        <v>1375</v>
      </c>
      <c r="D281" s="75"/>
      <c r="E281" s="75">
        <f t="shared" si="12"/>
        <v>1.6599999999998545</v>
      </c>
    </row>
    <row r="282" spans="2:5" ht="12.75">
      <c r="B282" s="75">
        <v>1380</v>
      </c>
      <c r="C282" s="75">
        <f t="shared" si="13"/>
        <v>1380</v>
      </c>
      <c r="D282" s="75"/>
      <c r="E282" s="75">
        <f t="shared" si="12"/>
        <v>-0.2400000000000091</v>
      </c>
    </row>
    <row r="283" spans="2:5" ht="156" customHeight="1">
      <c r="B283" s="145" t="s">
        <v>268</v>
      </c>
      <c r="C283" s="146"/>
      <c r="D283" s="146"/>
      <c r="E283" s="146"/>
    </row>
    <row r="287" ht="12.75">
      <c r="E287" s="11"/>
    </row>
    <row r="290" ht="12.75">
      <c r="E290" s="13"/>
    </row>
    <row r="292" ht="12.75">
      <c r="E292" s="11"/>
    </row>
    <row r="293" ht="12.75">
      <c r="F293" s="13"/>
    </row>
  </sheetData>
  <sheetProtection/>
  <mergeCells count="3">
    <mergeCell ref="B2:E2"/>
    <mergeCell ref="B3:E3"/>
    <mergeCell ref="B283:E283"/>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S853"/>
  <sheetViews>
    <sheetView showGridLines="0" zoomScalePageLayoutView="0" workbookViewId="0" topLeftCell="A1">
      <selection activeCell="L7" sqref="L7"/>
    </sheetView>
  </sheetViews>
  <sheetFormatPr defaultColWidth="11.421875" defaultRowHeight="12.75"/>
  <cols>
    <col min="1" max="1" width="3.7109375" style="3" customWidth="1"/>
    <col min="2" max="2" width="11.28125" style="3" bestFit="1" customWidth="1"/>
    <col min="3" max="3" width="21.7109375" style="3" customWidth="1"/>
    <col min="4" max="4" width="10.421875" style="3" customWidth="1"/>
    <col min="5" max="5" width="19.57421875" style="3" customWidth="1"/>
    <col min="6" max="6" width="9.57421875" style="60" customWidth="1"/>
    <col min="7" max="7" width="10.57421875" style="38" customWidth="1"/>
    <col min="8" max="8" width="10.00390625" style="38" customWidth="1"/>
    <col min="9" max="9" width="21.00390625" style="10" customWidth="1"/>
    <col min="10" max="10" width="14.57421875" style="38" customWidth="1"/>
    <col min="11" max="11" width="7.140625" style="10" customWidth="1"/>
    <col min="12" max="12" width="30.140625" style="3" customWidth="1"/>
    <col min="13" max="13" width="11.421875" style="3" customWidth="1"/>
    <col min="14" max="14" width="14.7109375" style="3" customWidth="1"/>
    <col min="15" max="15" width="11.7109375" style="3" bestFit="1" customWidth="1"/>
    <col min="16" max="16" width="13.8515625" style="3" customWidth="1"/>
    <col min="17" max="17" width="10.8515625" style="3" bestFit="1" customWidth="1"/>
    <col min="18" max="18" width="12.140625" style="3" customWidth="1"/>
    <col min="19" max="19" width="7.00390625" style="3" bestFit="1" customWidth="1"/>
    <col min="20" max="16384" width="11.421875" style="3" customWidth="1"/>
  </cols>
  <sheetData>
    <row r="1" spans="6:11" ht="19.5" customHeight="1">
      <c r="F1" s="38"/>
      <c r="I1" s="38"/>
      <c r="K1" s="38"/>
    </row>
    <row r="2" spans="2:11" ht="57" customHeight="1">
      <c r="B2" s="124"/>
      <c r="C2" s="124"/>
      <c r="D2" s="124"/>
      <c r="E2" s="148" t="s">
        <v>280</v>
      </c>
      <c r="F2" s="148"/>
      <c r="G2" s="148"/>
      <c r="H2" s="124"/>
      <c r="I2" s="148" t="s">
        <v>281</v>
      </c>
      <c r="J2" s="148"/>
      <c r="K2" s="38"/>
    </row>
    <row r="3" spans="2:11" s="2" customFormat="1" ht="13.5" customHeight="1">
      <c r="B3" s="1"/>
      <c r="C3" s="1"/>
      <c r="D3" s="1"/>
      <c r="E3" s="154" t="s">
        <v>238</v>
      </c>
      <c r="F3" s="154"/>
      <c r="G3" s="154"/>
      <c r="H3" s="136"/>
      <c r="I3" s="154" t="s">
        <v>209</v>
      </c>
      <c r="J3" s="154"/>
      <c r="K3" s="19"/>
    </row>
    <row r="4" spans="2:12" s="37" customFormat="1" ht="18" customHeight="1">
      <c r="B4" s="35" t="s">
        <v>0</v>
      </c>
      <c r="C4" s="41" t="s">
        <v>1</v>
      </c>
      <c r="D4" s="132"/>
      <c r="E4" s="130" t="s">
        <v>260</v>
      </c>
      <c r="F4" s="126" t="s">
        <v>206</v>
      </c>
      <c r="G4" s="127" t="s">
        <v>237</v>
      </c>
      <c r="H4" s="122"/>
      <c r="I4" s="125" t="s">
        <v>260</v>
      </c>
      <c r="J4" s="127" t="s">
        <v>237</v>
      </c>
      <c r="K4" s="19"/>
      <c r="L4" s="36"/>
    </row>
    <row r="5" spans="2:11" ht="12.75">
      <c r="B5" s="4" t="s">
        <v>2</v>
      </c>
      <c r="C5" s="57" t="s">
        <v>3</v>
      </c>
      <c r="D5" s="133"/>
      <c r="E5" s="131">
        <v>7974</v>
      </c>
      <c r="F5" s="54">
        <v>400640</v>
      </c>
      <c r="G5" s="129">
        <f>E5/F5*100</f>
        <v>1.9903154952076678</v>
      </c>
      <c r="H5" s="123"/>
      <c r="I5" s="128">
        <v>3511</v>
      </c>
      <c r="J5" s="135">
        <f aca="true" t="shared" si="0" ref="J5:J36">I5/F5*100</f>
        <v>0.8763478434504793</v>
      </c>
      <c r="K5" s="19"/>
    </row>
    <row r="6" spans="2:12" ht="12.75">
      <c r="B6" s="6" t="s">
        <v>4</v>
      </c>
      <c r="C6" s="58" t="s">
        <v>5</v>
      </c>
      <c r="D6" s="133"/>
      <c r="E6" s="131">
        <v>16927</v>
      </c>
      <c r="F6" s="54">
        <v>335520</v>
      </c>
      <c r="G6" s="129">
        <f aca="true" t="shared" si="1" ref="G6:G25">E6/F6*100</f>
        <v>5.045004768717215</v>
      </c>
      <c r="H6" s="123"/>
      <c r="I6" s="128">
        <v>6344</v>
      </c>
      <c r="J6" s="135">
        <f t="shared" si="0"/>
        <v>1.8907963757749164</v>
      </c>
      <c r="K6" s="19"/>
      <c r="L6" s="29"/>
    </row>
    <row r="7" spans="2:12" ht="12.75">
      <c r="B7" s="7" t="s">
        <v>6</v>
      </c>
      <c r="C7" s="59" t="s">
        <v>7</v>
      </c>
      <c r="D7" s="134"/>
      <c r="E7" s="131">
        <v>9307</v>
      </c>
      <c r="F7" s="54">
        <v>203108</v>
      </c>
      <c r="G7" s="129">
        <f t="shared" si="1"/>
        <v>4.582291194832306</v>
      </c>
      <c r="H7" s="123"/>
      <c r="I7" s="128">
        <v>3068</v>
      </c>
      <c r="J7" s="135">
        <f t="shared" si="0"/>
        <v>1.5105264194418733</v>
      </c>
      <c r="K7" s="19"/>
      <c r="L7" s="29"/>
    </row>
    <row r="8" spans="2:11" ht="12.75">
      <c r="B8" s="6" t="s">
        <v>8</v>
      </c>
      <c r="C8" s="58" t="s">
        <v>9</v>
      </c>
      <c r="D8" s="133"/>
      <c r="E8" s="131">
        <v>4004</v>
      </c>
      <c r="F8" s="54">
        <v>96569</v>
      </c>
      <c r="G8" s="129">
        <f t="shared" si="1"/>
        <v>4.146258115958537</v>
      </c>
      <c r="H8" s="123"/>
      <c r="I8" s="128">
        <v>1527</v>
      </c>
      <c r="J8" s="135">
        <f t="shared" si="0"/>
        <v>1.5812527829841876</v>
      </c>
      <c r="K8" s="19"/>
    </row>
    <row r="9" spans="2:11" ht="12.75">
      <c r="B9" s="6" t="s">
        <v>10</v>
      </c>
      <c r="C9" s="58" t="s">
        <v>11</v>
      </c>
      <c r="D9" s="133"/>
      <c r="E9" s="131">
        <v>2702</v>
      </c>
      <c r="F9" s="54">
        <v>85484</v>
      </c>
      <c r="G9" s="129">
        <f t="shared" si="1"/>
        <v>3.160825417622011</v>
      </c>
      <c r="H9" s="123"/>
      <c r="I9" s="128">
        <v>1064</v>
      </c>
      <c r="J9" s="135">
        <f t="shared" si="0"/>
        <v>1.2446773665247297</v>
      </c>
      <c r="K9" s="19"/>
    </row>
    <row r="10" spans="2:11" ht="12.75">
      <c r="B10" s="6" t="s">
        <v>12</v>
      </c>
      <c r="C10" s="58" t="s">
        <v>13</v>
      </c>
      <c r="D10" s="133"/>
      <c r="E10" s="131">
        <v>25501</v>
      </c>
      <c r="F10" s="54">
        <v>659185</v>
      </c>
      <c r="G10" s="129">
        <f t="shared" si="1"/>
        <v>3.868564970380091</v>
      </c>
      <c r="H10" s="123"/>
      <c r="I10" s="128">
        <v>7270</v>
      </c>
      <c r="J10" s="135">
        <f t="shared" si="0"/>
        <v>1.1028770375539492</v>
      </c>
      <c r="K10" s="19"/>
    </row>
    <row r="11" spans="2:15" ht="12.75">
      <c r="B11" s="6" t="s">
        <v>14</v>
      </c>
      <c r="C11" s="58" t="s">
        <v>15</v>
      </c>
      <c r="D11" s="133"/>
      <c r="E11" s="131">
        <v>6286</v>
      </c>
      <c r="F11" s="54">
        <v>193463</v>
      </c>
      <c r="G11" s="129">
        <f t="shared" si="1"/>
        <v>3.2492001054465196</v>
      </c>
      <c r="H11" s="123"/>
      <c r="I11" s="128">
        <v>2629</v>
      </c>
      <c r="J11" s="135">
        <f t="shared" si="0"/>
        <v>1.3589161751859529</v>
      </c>
      <c r="K11" s="19"/>
      <c r="L11" s="155" t="s">
        <v>194</v>
      </c>
      <c r="M11" s="156"/>
      <c r="N11" s="156"/>
      <c r="O11" s="157"/>
    </row>
    <row r="12" spans="2:15" ht="12.75">
      <c r="B12" s="6" t="s">
        <v>16</v>
      </c>
      <c r="C12" s="58" t="s">
        <v>17</v>
      </c>
      <c r="D12" s="133"/>
      <c r="E12" s="131">
        <v>10593</v>
      </c>
      <c r="F12" s="54">
        <v>174355</v>
      </c>
      <c r="G12" s="129">
        <f t="shared" si="1"/>
        <v>6.0755355452955175</v>
      </c>
      <c r="H12" s="123"/>
      <c r="I12" s="128">
        <v>3341</v>
      </c>
      <c r="J12" s="135">
        <f t="shared" si="0"/>
        <v>1.916205442918184</v>
      </c>
      <c r="K12" s="19"/>
      <c r="L12" s="5"/>
      <c r="M12" s="5" t="s">
        <v>223</v>
      </c>
      <c r="N12" s="5" t="s">
        <v>244</v>
      </c>
      <c r="O12" s="5" t="s">
        <v>237</v>
      </c>
    </row>
    <row r="13" spans="2:17" ht="12.75">
      <c r="B13" s="6" t="s">
        <v>18</v>
      </c>
      <c r="C13" s="58" t="s">
        <v>19</v>
      </c>
      <c r="D13" s="133"/>
      <c r="E13" s="131">
        <v>5923</v>
      </c>
      <c r="F13" s="54">
        <v>90817</v>
      </c>
      <c r="G13" s="129">
        <f t="shared" si="1"/>
        <v>6.521906691478467</v>
      </c>
      <c r="H13" s="123"/>
      <c r="I13" s="128">
        <v>1549</v>
      </c>
      <c r="J13" s="135">
        <f t="shared" si="0"/>
        <v>1.7056278009623747</v>
      </c>
      <c r="K13" s="19"/>
      <c r="L13" s="138" t="s">
        <v>239</v>
      </c>
      <c r="M13" s="42">
        <v>1690572</v>
      </c>
      <c r="N13" s="46">
        <v>40492884</v>
      </c>
      <c r="O13" s="53">
        <f>M13/N13*100</f>
        <v>4.174985412251694</v>
      </c>
      <c r="P13" s="48"/>
      <c r="Q13" s="38"/>
    </row>
    <row r="14" spans="2:17" ht="12.75">
      <c r="B14" s="6" t="s">
        <v>20</v>
      </c>
      <c r="C14" s="58" t="s">
        <v>21</v>
      </c>
      <c r="D14" s="133"/>
      <c r="E14" s="131">
        <v>9170</v>
      </c>
      <c r="F14" s="54">
        <v>189058</v>
      </c>
      <c r="G14" s="129">
        <f t="shared" si="1"/>
        <v>4.850363380549884</v>
      </c>
      <c r="H14" s="123"/>
      <c r="I14" s="128">
        <v>2943</v>
      </c>
      <c r="J14" s="135">
        <f t="shared" si="0"/>
        <v>1.556665150377133</v>
      </c>
      <c r="K14" s="19"/>
      <c r="L14" s="138" t="s">
        <v>240</v>
      </c>
      <c r="M14" s="42">
        <v>1484072</v>
      </c>
      <c r="N14" s="46">
        <v>36646685</v>
      </c>
      <c r="O14" s="53">
        <f>M14/N14*100</f>
        <v>4.049675980242142</v>
      </c>
      <c r="P14" s="52"/>
      <c r="Q14" s="38"/>
    </row>
    <row r="15" spans="2:17" ht="12.75">
      <c r="B15" s="6" t="s">
        <v>22</v>
      </c>
      <c r="C15" s="58" t="s">
        <v>23</v>
      </c>
      <c r="D15" s="133"/>
      <c r="E15" s="131">
        <v>16758</v>
      </c>
      <c r="F15" s="54">
        <v>219228</v>
      </c>
      <c r="G15" s="129">
        <f t="shared" si="1"/>
        <v>7.644096557009142</v>
      </c>
      <c r="H15" s="123"/>
      <c r="I15" s="128">
        <v>4090</v>
      </c>
      <c r="J15" s="135">
        <f t="shared" si="0"/>
        <v>1.865637601036364</v>
      </c>
      <c r="K15" s="19"/>
      <c r="L15" s="138" t="s">
        <v>241</v>
      </c>
      <c r="M15" s="61">
        <v>206500</v>
      </c>
      <c r="N15" s="46">
        <v>40492884</v>
      </c>
      <c r="O15" s="53">
        <f>M15/N15*100</f>
        <v>0.5099661461505187</v>
      </c>
      <c r="P15" s="48"/>
      <c r="Q15" s="38"/>
    </row>
    <row r="16" spans="2:17" ht="12.75">
      <c r="B16" s="6" t="s">
        <v>24</v>
      </c>
      <c r="C16" s="58" t="s">
        <v>25</v>
      </c>
      <c r="D16" s="133"/>
      <c r="E16" s="131">
        <v>3809</v>
      </c>
      <c r="F16" s="54">
        <v>162405</v>
      </c>
      <c r="G16" s="129">
        <f t="shared" si="1"/>
        <v>2.345371140051107</v>
      </c>
      <c r="H16" s="123"/>
      <c r="I16" s="128">
        <v>1427</v>
      </c>
      <c r="J16" s="135">
        <f t="shared" si="0"/>
        <v>0.8786675287090915</v>
      </c>
      <c r="K16" s="19"/>
      <c r="L16" s="138" t="s">
        <v>242</v>
      </c>
      <c r="M16" s="61">
        <v>535708</v>
      </c>
      <c r="N16" s="46">
        <v>40492884</v>
      </c>
      <c r="O16" s="53">
        <f>M16/N16*100</f>
        <v>1.3229682528910511</v>
      </c>
      <c r="P16" s="38"/>
      <c r="Q16" s="38"/>
    </row>
    <row r="17" spans="2:17" ht="12.75">
      <c r="B17" s="6" t="s">
        <v>26</v>
      </c>
      <c r="C17" s="58" t="s">
        <v>27</v>
      </c>
      <c r="D17" s="133"/>
      <c r="E17" s="131">
        <v>81479</v>
      </c>
      <c r="F17" s="54">
        <v>1263328</v>
      </c>
      <c r="G17" s="129">
        <f t="shared" si="1"/>
        <v>6.449552293624458</v>
      </c>
      <c r="H17" s="123"/>
      <c r="I17" s="128">
        <v>19540</v>
      </c>
      <c r="J17" s="135">
        <f t="shared" si="0"/>
        <v>1.5467083766052838</v>
      </c>
      <c r="K17" s="19"/>
      <c r="L17" s="138" t="s">
        <v>243</v>
      </c>
      <c r="M17" s="61">
        <v>2226280</v>
      </c>
      <c r="N17" s="46">
        <v>40492884</v>
      </c>
      <c r="O17" s="53">
        <f>M17/N17*100</f>
        <v>5.497953665142745</v>
      </c>
      <c r="P17" s="48"/>
      <c r="Q17" s="38"/>
    </row>
    <row r="18" spans="2:17" ht="12.75">
      <c r="B18" s="6" t="s">
        <v>28</v>
      </c>
      <c r="C18" s="58" t="s">
        <v>29</v>
      </c>
      <c r="D18" s="133"/>
      <c r="E18" s="131">
        <v>15382</v>
      </c>
      <c r="F18" s="54">
        <v>434148</v>
      </c>
      <c r="G18" s="129">
        <f t="shared" si="1"/>
        <v>3.543031408644057</v>
      </c>
      <c r="H18" s="123"/>
      <c r="I18" s="128">
        <v>6331</v>
      </c>
      <c r="J18" s="135">
        <f t="shared" si="0"/>
        <v>1.4582584740687508</v>
      </c>
      <c r="K18" s="19"/>
      <c r="L18" s="40"/>
      <c r="M18" s="49"/>
      <c r="N18" s="40"/>
      <c r="O18" s="38"/>
      <c r="P18" s="38"/>
      <c r="Q18" s="38"/>
    </row>
    <row r="19" spans="2:17" ht="12.75">
      <c r="B19" s="6" t="s">
        <v>30</v>
      </c>
      <c r="C19" s="58" t="s">
        <v>31</v>
      </c>
      <c r="D19" s="133"/>
      <c r="E19" s="131">
        <v>2171</v>
      </c>
      <c r="F19" s="54">
        <v>86752</v>
      </c>
      <c r="G19" s="129">
        <f t="shared" si="1"/>
        <v>2.5025359645887124</v>
      </c>
      <c r="H19" s="123"/>
      <c r="I19" s="128">
        <v>1315</v>
      </c>
      <c r="J19" s="135">
        <f t="shared" si="0"/>
        <v>1.5158151973441534</v>
      </c>
      <c r="K19" s="19"/>
      <c r="L19" s="158" t="s">
        <v>246</v>
      </c>
      <c r="M19" s="159"/>
      <c r="N19" s="159"/>
      <c r="O19" s="160"/>
      <c r="P19" s="38"/>
      <c r="Q19" s="38"/>
    </row>
    <row r="20" spans="2:17" ht="12.75">
      <c r="B20" s="6" t="s">
        <v>32</v>
      </c>
      <c r="C20" s="58" t="s">
        <v>33</v>
      </c>
      <c r="D20" s="133"/>
      <c r="E20" s="131">
        <v>10374</v>
      </c>
      <c r="F20" s="54">
        <v>215272</v>
      </c>
      <c r="G20" s="129">
        <f t="shared" si="1"/>
        <v>4.819019658850198</v>
      </c>
      <c r="H20" s="123"/>
      <c r="I20" s="128">
        <v>3529</v>
      </c>
      <c r="J20" s="135">
        <f t="shared" si="0"/>
        <v>1.6393214166264074</v>
      </c>
      <c r="K20" s="19"/>
      <c r="L20" s="50"/>
      <c r="M20" s="50" t="s">
        <v>223</v>
      </c>
      <c r="N20" s="50" t="s">
        <v>244</v>
      </c>
      <c r="O20" s="50" t="s">
        <v>237</v>
      </c>
      <c r="P20" s="48"/>
      <c r="Q20" s="38"/>
    </row>
    <row r="21" spans="2:17" ht="12.75">
      <c r="B21" s="6" t="s">
        <v>34</v>
      </c>
      <c r="C21" s="58" t="s">
        <v>35</v>
      </c>
      <c r="D21" s="133"/>
      <c r="E21" s="131">
        <v>16740</v>
      </c>
      <c r="F21" s="54">
        <v>379256</v>
      </c>
      <c r="G21" s="129">
        <f t="shared" si="1"/>
        <v>4.41390511949712</v>
      </c>
      <c r="H21" s="123"/>
      <c r="I21" s="128">
        <v>6330</v>
      </c>
      <c r="J21" s="135">
        <f t="shared" si="0"/>
        <v>1.6690573122112768</v>
      </c>
      <c r="K21" s="19"/>
      <c r="L21" s="138" t="s">
        <v>239</v>
      </c>
      <c r="M21" s="45">
        <v>1898589</v>
      </c>
      <c r="N21" s="46">
        <v>41824658</v>
      </c>
      <c r="O21" s="53">
        <f>M21/N21*100</f>
        <v>4.53940113509117</v>
      </c>
      <c r="P21" s="51"/>
      <c r="Q21" s="52"/>
    </row>
    <row r="22" spans="2:17" ht="12.75">
      <c r="B22" s="6" t="s">
        <v>36</v>
      </c>
      <c r="C22" s="58" t="s">
        <v>37</v>
      </c>
      <c r="D22" s="133"/>
      <c r="E22" s="131">
        <v>9357</v>
      </c>
      <c r="F22" s="54">
        <v>186587</v>
      </c>
      <c r="G22" s="129">
        <f t="shared" si="1"/>
        <v>5.014818824462583</v>
      </c>
      <c r="H22" s="123"/>
      <c r="I22" s="128">
        <v>2980</v>
      </c>
      <c r="J22" s="135">
        <f t="shared" si="0"/>
        <v>1.5971101952440416</v>
      </c>
      <c r="K22" s="19"/>
      <c r="L22" s="138" t="s">
        <v>240</v>
      </c>
      <c r="M22" s="45">
        <v>1657338</v>
      </c>
      <c r="N22" s="46">
        <v>37815213</v>
      </c>
      <c r="O22" s="53">
        <f>M22/N22*100</f>
        <v>4.382728189313649</v>
      </c>
      <c r="P22" s="51"/>
      <c r="Q22" s="52"/>
    </row>
    <row r="23" spans="2:17" ht="12.75">
      <c r="B23" s="6" t="s">
        <v>38</v>
      </c>
      <c r="C23" s="58" t="s">
        <v>39</v>
      </c>
      <c r="D23" s="133"/>
      <c r="E23" s="131">
        <v>3564</v>
      </c>
      <c r="F23" s="54">
        <v>141016</v>
      </c>
      <c r="G23" s="129">
        <f t="shared" si="1"/>
        <v>2.5273727803937143</v>
      </c>
      <c r="H23" s="123"/>
      <c r="I23" s="128">
        <v>1843</v>
      </c>
      <c r="J23" s="135">
        <f t="shared" si="0"/>
        <v>1.3069438928915866</v>
      </c>
      <c r="K23" s="19"/>
      <c r="L23" s="138" t="s">
        <v>241</v>
      </c>
      <c r="M23" s="45">
        <v>241251</v>
      </c>
      <c r="N23" s="46">
        <v>41824658</v>
      </c>
      <c r="O23" s="53">
        <f>M23/N23*100</f>
        <v>0.5768152366003806</v>
      </c>
      <c r="P23" s="52"/>
      <c r="Q23" s="52"/>
    </row>
    <row r="24" spans="2:18" ht="12.75">
      <c r="B24" s="8" t="s">
        <v>40</v>
      </c>
      <c r="C24" s="58" t="s">
        <v>41</v>
      </c>
      <c r="D24" s="133"/>
      <c r="E24" s="131">
        <v>2631</v>
      </c>
      <c r="F24" s="54">
        <v>96407</v>
      </c>
      <c r="G24" s="129">
        <f t="shared" si="1"/>
        <v>2.7290549441430603</v>
      </c>
      <c r="H24" s="123"/>
      <c r="I24" s="128">
        <v>935</v>
      </c>
      <c r="J24" s="135">
        <f t="shared" si="0"/>
        <v>0.9698465879033681</v>
      </c>
      <c r="K24" s="19"/>
      <c r="L24" s="138" t="s">
        <v>242</v>
      </c>
      <c r="M24" s="45">
        <v>568849</v>
      </c>
      <c r="N24" s="46">
        <v>41824658</v>
      </c>
      <c r="O24" s="53">
        <f>M24/N24*100</f>
        <v>1.3600804578007548</v>
      </c>
      <c r="P24" s="52"/>
      <c r="Q24" s="38"/>
      <c r="R24" s="43"/>
    </row>
    <row r="25" spans="2:17" ht="12.75">
      <c r="B25" s="8" t="s">
        <v>42</v>
      </c>
      <c r="C25" s="58" t="s">
        <v>43</v>
      </c>
      <c r="D25" s="133"/>
      <c r="E25" s="131">
        <v>3695</v>
      </c>
      <c r="F25" s="54">
        <v>109692</v>
      </c>
      <c r="G25" s="129">
        <f t="shared" si="1"/>
        <v>3.3685227728549023</v>
      </c>
      <c r="H25" s="123"/>
      <c r="I25" s="128">
        <v>1189</v>
      </c>
      <c r="J25" s="135">
        <f t="shared" si="0"/>
        <v>1.0839441344856509</v>
      </c>
      <c r="K25" s="19"/>
      <c r="L25" s="138" t="s">
        <v>243</v>
      </c>
      <c r="M25" s="46">
        <v>2467438</v>
      </c>
      <c r="N25" s="46">
        <v>41824658</v>
      </c>
      <c r="O25" s="53">
        <f>M25/N25*100</f>
        <v>5.8994815928919255</v>
      </c>
      <c r="P25" s="52"/>
      <c r="Q25" s="52"/>
    </row>
    <row r="26" spans="2:17" ht="12.75">
      <c r="B26" s="6" t="s">
        <v>44</v>
      </c>
      <c r="C26" s="58" t="s">
        <v>45</v>
      </c>
      <c r="D26" s="133"/>
      <c r="E26" s="131">
        <v>9331</v>
      </c>
      <c r="F26" s="54">
        <v>339553</v>
      </c>
      <c r="G26" s="129">
        <f aca="true" t="shared" si="2" ref="G26:G57">E26/F26*100</f>
        <v>2.7480246088239535</v>
      </c>
      <c r="H26" s="123"/>
      <c r="I26" s="128">
        <v>3914</v>
      </c>
      <c r="J26" s="135">
        <f t="shared" si="0"/>
        <v>1.1526919214378903</v>
      </c>
      <c r="K26" s="19"/>
      <c r="L26" s="38"/>
      <c r="M26" s="38"/>
      <c r="N26" s="38"/>
      <c r="O26" s="38"/>
      <c r="P26" s="52"/>
      <c r="Q26" s="38"/>
    </row>
    <row r="27" spans="2:19" ht="12.75">
      <c r="B27" s="6" t="s">
        <v>46</v>
      </c>
      <c r="C27" s="58" t="s">
        <v>47</v>
      </c>
      <c r="D27" s="133"/>
      <c r="E27" s="131">
        <v>10464</v>
      </c>
      <c r="F27" s="54">
        <v>350876</v>
      </c>
      <c r="G27" s="129">
        <f t="shared" si="2"/>
        <v>2.982250139650475</v>
      </c>
      <c r="H27" s="123"/>
      <c r="I27" s="128">
        <v>4118</v>
      </c>
      <c r="J27" s="135">
        <f t="shared" si="0"/>
        <v>1.173633990355567</v>
      </c>
      <c r="K27" s="19"/>
      <c r="L27" s="153" t="s">
        <v>245</v>
      </c>
      <c r="M27" s="153"/>
      <c r="N27" s="153"/>
      <c r="O27" s="153"/>
      <c r="P27" s="153"/>
      <c r="Q27" s="153"/>
      <c r="R27" s="153"/>
      <c r="S27" s="153"/>
    </row>
    <row r="28" spans="2:19" ht="12.75">
      <c r="B28" s="6" t="s">
        <v>48</v>
      </c>
      <c r="C28" s="58" t="s">
        <v>49</v>
      </c>
      <c r="D28" s="133"/>
      <c r="E28" s="131">
        <v>2772</v>
      </c>
      <c r="F28" s="54">
        <v>68979</v>
      </c>
      <c r="G28" s="129">
        <f t="shared" si="2"/>
        <v>4.018614360892445</v>
      </c>
      <c r="H28" s="123"/>
      <c r="I28" s="128">
        <v>1272</v>
      </c>
      <c r="J28" s="135">
        <f t="shared" si="0"/>
        <v>1.8440394902796502</v>
      </c>
      <c r="K28" s="19"/>
      <c r="L28" s="61"/>
      <c r="M28" s="62" t="s">
        <v>231</v>
      </c>
      <c r="N28" s="62" t="s">
        <v>221</v>
      </c>
      <c r="O28" s="62" t="s">
        <v>203</v>
      </c>
      <c r="P28" s="62" t="s">
        <v>214</v>
      </c>
      <c r="Q28" s="54" t="s">
        <v>251</v>
      </c>
      <c r="R28" s="54" t="s">
        <v>250</v>
      </c>
      <c r="S28" s="54" t="s">
        <v>252</v>
      </c>
    </row>
    <row r="29" spans="2:19" ht="12.75">
      <c r="B29" s="6" t="s">
        <v>50</v>
      </c>
      <c r="C29" s="58" t="s">
        <v>51</v>
      </c>
      <c r="D29" s="133"/>
      <c r="E29" s="131">
        <v>9674</v>
      </c>
      <c r="F29" s="54">
        <v>244668</v>
      </c>
      <c r="G29" s="129">
        <f t="shared" si="2"/>
        <v>3.953929406379257</v>
      </c>
      <c r="H29" s="123"/>
      <c r="I29" s="128">
        <v>3943</v>
      </c>
      <c r="J29" s="135">
        <f t="shared" si="0"/>
        <v>1.6115715990648551</v>
      </c>
      <c r="K29" s="19"/>
      <c r="L29" s="137" t="s">
        <v>210</v>
      </c>
      <c r="M29" s="63">
        <v>43035</v>
      </c>
      <c r="N29" s="63">
        <v>5647</v>
      </c>
      <c r="O29" s="63">
        <f>M29+N29</f>
        <v>48682</v>
      </c>
      <c r="P29" s="63">
        <v>254307</v>
      </c>
      <c r="Q29" s="55">
        <f aca="true" t="shared" si="3" ref="Q29:Q34">+M29/P29*100</f>
        <v>16.922459861505974</v>
      </c>
      <c r="R29" s="56">
        <f aca="true" t="shared" si="4" ref="R29:R34">N29/P29*100</f>
        <v>2.2205444600423894</v>
      </c>
      <c r="S29" s="56">
        <f aca="true" t="shared" si="5" ref="S29:S34">O29/P29*100</f>
        <v>19.143004321548364</v>
      </c>
    </row>
    <row r="30" spans="2:19" ht="12.75">
      <c r="B30" s="6" t="s">
        <v>52</v>
      </c>
      <c r="C30" s="58" t="s">
        <v>53</v>
      </c>
      <c r="D30" s="133"/>
      <c r="E30" s="131">
        <v>11816</v>
      </c>
      <c r="F30" s="54">
        <v>338778</v>
      </c>
      <c r="G30" s="129">
        <f t="shared" si="2"/>
        <v>3.487829788238906</v>
      </c>
      <c r="H30" s="123"/>
      <c r="I30" s="128">
        <v>3850</v>
      </c>
      <c r="J30" s="135">
        <f t="shared" si="0"/>
        <v>1.136437431002013</v>
      </c>
      <c r="K30" s="19"/>
      <c r="L30" s="137" t="s">
        <v>211</v>
      </c>
      <c r="M30" s="63">
        <v>38900</v>
      </c>
      <c r="N30" s="63">
        <v>6315</v>
      </c>
      <c r="O30" s="63">
        <f>M30+N30</f>
        <v>45215</v>
      </c>
      <c r="P30" s="63">
        <v>241112</v>
      </c>
      <c r="Q30" s="55">
        <f t="shared" si="3"/>
        <v>16.133581074355487</v>
      </c>
      <c r="R30" s="56">
        <f t="shared" si="4"/>
        <v>2.6191147682404856</v>
      </c>
      <c r="S30" s="56">
        <f t="shared" si="5"/>
        <v>18.752695842595973</v>
      </c>
    </row>
    <row r="31" spans="2:19" ht="12.75">
      <c r="B31" s="6" t="s">
        <v>54</v>
      </c>
      <c r="C31" s="58" t="s">
        <v>55</v>
      </c>
      <c r="D31" s="133"/>
      <c r="E31" s="131">
        <v>12105</v>
      </c>
      <c r="F31" s="54">
        <v>304626</v>
      </c>
      <c r="G31" s="129">
        <f t="shared" si="2"/>
        <v>3.9737251580626736</v>
      </c>
      <c r="H31" s="123"/>
      <c r="I31" s="128">
        <v>4418</v>
      </c>
      <c r="J31" s="135">
        <f t="shared" si="0"/>
        <v>1.4503029944916062</v>
      </c>
      <c r="K31" s="19"/>
      <c r="L31" s="137" t="s">
        <v>212</v>
      </c>
      <c r="M31" s="63">
        <v>20389</v>
      </c>
      <c r="N31" s="63">
        <v>2458</v>
      </c>
      <c r="O31" s="63">
        <f>M31+N31</f>
        <v>22847</v>
      </c>
      <c r="P31" s="63">
        <v>156625</v>
      </c>
      <c r="Q31" s="55">
        <f t="shared" si="3"/>
        <v>13.017717478052674</v>
      </c>
      <c r="R31" s="56">
        <f t="shared" si="4"/>
        <v>1.5693535514764565</v>
      </c>
      <c r="S31" s="56">
        <f t="shared" si="5"/>
        <v>14.587071029529131</v>
      </c>
    </row>
    <row r="32" spans="2:19" ht="12.75">
      <c r="B32" s="6" t="s">
        <v>56</v>
      </c>
      <c r="C32" s="58" t="s">
        <v>57</v>
      </c>
      <c r="D32" s="133"/>
      <c r="E32" s="131">
        <v>13202</v>
      </c>
      <c r="F32" s="54">
        <v>374639</v>
      </c>
      <c r="G32" s="129">
        <f t="shared" si="2"/>
        <v>3.523925699139705</v>
      </c>
      <c r="H32" s="123"/>
      <c r="I32" s="128">
        <v>3909</v>
      </c>
      <c r="J32" s="135">
        <f t="shared" si="0"/>
        <v>1.0434044506845257</v>
      </c>
      <c r="K32" s="19"/>
      <c r="L32" s="137" t="s">
        <v>213</v>
      </c>
      <c r="M32" s="63">
        <v>97658</v>
      </c>
      <c r="N32" s="63">
        <v>17880</v>
      </c>
      <c r="O32" s="63">
        <f>M32+N32</f>
        <v>115538</v>
      </c>
      <c r="P32" s="63">
        <v>558884</v>
      </c>
      <c r="Q32" s="55">
        <f t="shared" si="3"/>
        <v>17.473751261442448</v>
      </c>
      <c r="R32" s="56">
        <f t="shared" si="4"/>
        <v>3.199232756708011</v>
      </c>
      <c r="S32" s="56">
        <f t="shared" si="5"/>
        <v>20.672984018150455</v>
      </c>
    </row>
    <row r="33" spans="2:19" ht="12.75">
      <c r="B33" s="6" t="s">
        <v>58</v>
      </c>
      <c r="C33" s="58" t="s">
        <v>59</v>
      </c>
      <c r="D33" s="133"/>
      <c r="E33" s="131">
        <v>8460</v>
      </c>
      <c r="F33" s="54">
        <v>267925</v>
      </c>
      <c r="G33" s="129">
        <f t="shared" si="2"/>
        <v>3.157600074647756</v>
      </c>
      <c r="H33" s="123"/>
      <c r="I33" s="128">
        <v>2912</v>
      </c>
      <c r="J33" s="135">
        <f t="shared" si="0"/>
        <v>1.086871325930764</v>
      </c>
      <c r="K33" s="19"/>
      <c r="L33" s="137" t="s">
        <v>247</v>
      </c>
      <c r="M33" s="63">
        <v>5137</v>
      </c>
      <c r="N33" s="63">
        <v>394</v>
      </c>
      <c r="O33" s="63">
        <f>M33+N33</f>
        <v>5531</v>
      </c>
      <c r="P33" s="63">
        <v>120846</v>
      </c>
      <c r="Q33" s="55">
        <f t="shared" si="3"/>
        <v>4.250864736937921</v>
      </c>
      <c r="R33" s="56">
        <f t="shared" si="4"/>
        <v>0.3260347880773878</v>
      </c>
      <c r="S33" s="56">
        <f t="shared" si="5"/>
        <v>4.576899525015309</v>
      </c>
    </row>
    <row r="34" spans="2:19" ht="12.75">
      <c r="B34" s="6" t="s">
        <v>60</v>
      </c>
      <c r="C34" s="58" t="s">
        <v>61</v>
      </c>
      <c r="D34" s="133"/>
      <c r="E34" s="131">
        <v>16981</v>
      </c>
      <c r="F34" s="54">
        <v>558133</v>
      </c>
      <c r="G34" s="129">
        <f t="shared" si="2"/>
        <v>3.04246478885857</v>
      </c>
      <c r="H34" s="123"/>
      <c r="I34" s="128">
        <v>5550</v>
      </c>
      <c r="J34" s="135">
        <f t="shared" si="0"/>
        <v>0.9943866426102739</v>
      </c>
      <c r="K34" s="19"/>
      <c r="L34" s="137" t="s">
        <v>203</v>
      </c>
      <c r="M34" s="45">
        <f>SUM(M29:M33)</f>
        <v>205119</v>
      </c>
      <c r="N34" s="45">
        <f>SUM(N29:N33)</f>
        <v>32694</v>
      </c>
      <c r="O34" s="45">
        <f>SUM(O29:O33)</f>
        <v>237813</v>
      </c>
      <c r="P34" s="63">
        <f>SUM(P29:P33)</f>
        <v>1331774</v>
      </c>
      <c r="Q34" s="55">
        <f t="shared" si="3"/>
        <v>15.401937565983417</v>
      </c>
      <c r="R34" s="56">
        <f t="shared" si="4"/>
        <v>2.4549210301447544</v>
      </c>
      <c r="S34" s="56">
        <f t="shared" si="5"/>
        <v>17.856858596128173</v>
      </c>
    </row>
    <row r="35" spans="2:18" ht="12.75">
      <c r="B35" s="6" t="s">
        <v>62</v>
      </c>
      <c r="C35" s="58" t="s">
        <v>63</v>
      </c>
      <c r="D35" s="133"/>
      <c r="E35" s="131">
        <v>31705</v>
      </c>
      <c r="F35" s="54">
        <v>456756</v>
      </c>
      <c r="G35" s="129">
        <f t="shared" si="2"/>
        <v>6.941342861396457</v>
      </c>
      <c r="H35" s="123"/>
      <c r="I35" s="128">
        <v>8153</v>
      </c>
      <c r="J35" s="135">
        <f t="shared" si="0"/>
        <v>1.784979288723082</v>
      </c>
      <c r="K35" s="19"/>
      <c r="L35" s="16"/>
      <c r="M35" s="14"/>
      <c r="N35" s="15"/>
      <c r="R35" s="43"/>
    </row>
    <row r="36" spans="2:14" ht="12.75">
      <c r="B36" s="6" t="s">
        <v>64</v>
      </c>
      <c r="C36" s="58" t="s">
        <v>65</v>
      </c>
      <c r="D36" s="133"/>
      <c r="E36" s="131">
        <v>36918</v>
      </c>
      <c r="F36" s="54">
        <v>886905</v>
      </c>
      <c r="G36" s="129">
        <f t="shared" si="2"/>
        <v>4.162565325485819</v>
      </c>
      <c r="H36" s="123"/>
      <c r="I36" s="128">
        <v>11294</v>
      </c>
      <c r="J36" s="135">
        <f t="shared" si="0"/>
        <v>1.2734171078074878</v>
      </c>
      <c r="K36" s="19"/>
      <c r="L36" s="14"/>
      <c r="M36" s="14"/>
      <c r="N36" s="47"/>
    </row>
    <row r="37" spans="2:14" ht="12.75" customHeight="1">
      <c r="B37" s="6" t="s">
        <v>66</v>
      </c>
      <c r="C37" s="58" t="s">
        <v>67</v>
      </c>
      <c r="D37" s="133"/>
      <c r="E37" s="131">
        <v>3631</v>
      </c>
      <c r="F37" s="54">
        <v>112397</v>
      </c>
      <c r="G37" s="129">
        <f t="shared" si="2"/>
        <v>3.2305132699271337</v>
      </c>
      <c r="H37" s="123"/>
      <c r="I37" s="128">
        <v>1321</v>
      </c>
      <c r="J37" s="135">
        <f aca="true" t="shared" si="6" ref="J37:J68">I37/F37*100</f>
        <v>1.1752982730855805</v>
      </c>
      <c r="K37" s="19"/>
      <c r="L37" s="36"/>
      <c r="M37" s="14"/>
      <c r="N37" s="15"/>
    </row>
    <row r="38" spans="2:14" ht="12.75">
      <c r="B38" s="6" t="s">
        <v>68</v>
      </c>
      <c r="C38" s="58" t="s">
        <v>69</v>
      </c>
      <c r="D38" s="133"/>
      <c r="E38" s="131">
        <v>39767</v>
      </c>
      <c r="F38" s="54">
        <v>996005</v>
      </c>
      <c r="G38" s="129">
        <f t="shared" si="2"/>
        <v>3.9926506393040198</v>
      </c>
      <c r="H38" s="123"/>
      <c r="I38" s="128">
        <v>12826</v>
      </c>
      <c r="J38" s="135">
        <f t="shared" si="6"/>
        <v>1.287744539435043</v>
      </c>
      <c r="K38" s="19"/>
      <c r="M38" s="14" t="s">
        <v>284</v>
      </c>
      <c r="N38" s="15"/>
    </row>
    <row r="39" spans="2:14" ht="12.75">
      <c r="B39" s="6" t="s">
        <v>70</v>
      </c>
      <c r="C39" s="58" t="s">
        <v>71</v>
      </c>
      <c r="D39" s="133"/>
      <c r="E39" s="131">
        <v>43214</v>
      </c>
      <c r="F39" s="54">
        <v>708848</v>
      </c>
      <c r="G39" s="129">
        <f t="shared" si="2"/>
        <v>6.096370448953795</v>
      </c>
      <c r="H39" s="123"/>
      <c r="I39" s="128">
        <v>12848</v>
      </c>
      <c r="J39" s="135">
        <f t="shared" si="6"/>
        <v>1.8125183396158273</v>
      </c>
      <c r="K39" s="19"/>
      <c r="L39" s="29"/>
      <c r="M39" s="14"/>
      <c r="N39" s="15"/>
    </row>
    <row r="40" spans="2:14" ht="12.75">
      <c r="B40" s="6" t="s">
        <v>72</v>
      </c>
      <c r="C40" s="58" t="s">
        <v>73</v>
      </c>
      <c r="D40" s="133"/>
      <c r="E40" s="131">
        <v>16947</v>
      </c>
      <c r="F40" s="54">
        <v>665108</v>
      </c>
      <c r="G40" s="129">
        <f t="shared" si="2"/>
        <v>2.5480072409292926</v>
      </c>
      <c r="H40" s="123"/>
      <c r="I40" s="128">
        <v>7539</v>
      </c>
      <c r="J40" s="135">
        <f t="shared" si="6"/>
        <v>1.133500123288248</v>
      </c>
      <c r="K40" s="19"/>
      <c r="L40" s="29"/>
      <c r="M40" s="14"/>
      <c r="N40" s="15"/>
    </row>
    <row r="41" spans="2:14" ht="12.75">
      <c r="B41" s="6" t="s">
        <v>74</v>
      </c>
      <c r="C41" s="58" t="s">
        <v>75</v>
      </c>
      <c r="D41" s="133"/>
      <c r="E41" s="131">
        <v>4691</v>
      </c>
      <c r="F41" s="54">
        <v>132493</v>
      </c>
      <c r="G41" s="129">
        <f t="shared" si="2"/>
        <v>3.5405644071762286</v>
      </c>
      <c r="H41" s="123"/>
      <c r="I41" s="128">
        <v>1995</v>
      </c>
      <c r="J41" s="135">
        <f t="shared" si="6"/>
        <v>1.5057399258828768</v>
      </c>
      <c r="K41" s="19"/>
      <c r="L41" s="16"/>
      <c r="M41" s="14"/>
      <c r="N41" s="15"/>
    </row>
    <row r="42" spans="2:14" ht="12.75">
      <c r="B42" s="6" t="s">
        <v>76</v>
      </c>
      <c r="C42" s="58" t="s">
        <v>77</v>
      </c>
      <c r="D42" s="133"/>
      <c r="E42" s="131">
        <v>12887</v>
      </c>
      <c r="F42" s="54">
        <v>377907</v>
      </c>
      <c r="G42" s="129">
        <f t="shared" si="2"/>
        <v>3.4100982516862617</v>
      </c>
      <c r="H42" s="123"/>
      <c r="I42" s="128">
        <v>4853</v>
      </c>
      <c r="J42" s="135">
        <f t="shared" si="6"/>
        <v>1.2841783825120996</v>
      </c>
      <c r="K42" s="19"/>
      <c r="L42" s="14"/>
      <c r="M42" s="14"/>
      <c r="N42" s="15"/>
    </row>
    <row r="43" spans="2:14" ht="12.75">
      <c r="B43" s="6" t="s">
        <v>78</v>
      </c>
      <c r="C43" s="58" t="s">
        <v>79</v>
      </c>
      <c r="D43" s="133"/>
      <c r="E43" s="131">
        <v>24248</v>
      </c>
      <c r="F43" s="54">
        <v>795476</v>
      </c>
      <c r="G43" s="129">
        <f t="shared" si="2"/>
        <v>3.048237784672322</v>
      </c>
      <c r="H43" s="123"/>
      <c r="I43" s="128">
        <v>8644</v>
      </c>
      <c r="J43" s="135">
        <f t="shared" si="6"/>
        <v>1.0866449773468967</v>
      </c>
      <c r="K43" s="19"/>
      <c r="L43" s="16"/>
      <c r="M43" s="14"/>
      <c r="N43" s="15"/>
    </row>
    <row r="44" spans="2:14" ht="12.75">
      <c r="B44" s="6" t="s">
        <v>80</v>
      </c>
      <c r="C44" s="58" t="s">
        <v>81</v>
      </c>
      <c r="D44" s="133"/>
      <c r="E44" s="131">
        <v>3792</v>
      </c>
      <c r="F44" s="54">
        <v>156914</v>
      </c>
      <c r="G44" s="129">
        <f t="shared" si="2"/>
        <v>2.4166103725607657</v>
      </c>
      <c r="H44" s="123"/>
      <c r="I44" s="128">
        <v>1919</v>
      </c>
      <c r="J44" s="135">
        <f t="shared" si="6"/>
        <v>1.2229628968734465</v>
      </c>
      <c r="K44" s="19"/>
      <c r="L44" s="16"/>
      <c r="M44" s="14"/>
      <c r="N44" s="15"/>
    </row>
    <row r="45" spans="2:14" ht="12.75">
      <c r="B45" s="6" t="s">
        <v>82</v>
      </c>
      <c r="C45" s="58" t="s">
        <v>83</v>
      </c>
      <c r="D45" s="133"/>
      <c r="E45" s="131">
        <v>7627</v>
      </c>
      <c r="F45" s="54">
        <v>245170</v>
      </c>
      <c r="G45" s="129">
        <f t="shared" si="2"/>
        <v>3.110902638985194</v>
      </c>
      <c r="H45" s="123"/>
      <c r="I45" s="128">
        <v>2862</v>
      </c>
      <c r="J45" s="135">
        <f t="shared" si="6"/>
        <v>1.167353265081372</v>
      </c>
      <c r="K45" s="19"/>
      <c r="L45" s="14"/>
      <c r="M45" s="14"/>
      <c r="N45" s="15"/>
    </row>
    <row r="46" spans="2:14" ht="12.75">
      <c r="B46" s="6" t="s">
        <v>84</v>
      </c>
      <c r="C46" s="58" t="s">
        <v>85</v>
      </c>
      <c r="D46" s="133"/>
      <c r="E46" s="131">
        <v>7113</v>
      </c>
      <c r="F46" s="54">
        <v>198111</v>
      </c>
      <c r="G46" s="129">
        <f t="shared" si="2"/>
        <v>3.590411436013144</v>
      </c>
      <c r="H46" s="123"/>
      <c r="I46" s="128">
        <v>2483</v>
      </c>
      <c r="J46" s="135">
        <f t="shared" si="6"/>
        <v>1.2533377752875912</v>
      </c>
      <c r="K46" s="19"/>
      <c r="L46" s="14"/>
      <c r="M46" s="14"/>
      <c r="N46" s="15"/>
    </row>
    <row r="47" spans="2:14" ht="12.75">
      <c r="B47" s="6" t="s">
        <v>86</v>
      </c>
      <c r="C47" s="58" t="s">
        <v>87</v>
      </c>
      <c r="D47" s="133"/>
      <c r="E47" s="131">
        <v>16270</v>
      </c>
      <c r="F47" s="54">
        <v>460631</v>
      </c>
      <c r="G47" s="129">
        <f t="shared" si="2"/>
        <v>3.532111386337437</v>
      </c>
      <c r="H47" s="123"/>
      <c r="I47" s="128">
        <v>6177</v>
      </c>
      <c r="J47" s="135">
        <f t="shared" si="6"/>
        <v>1.340986603159579</v>
      </c>
      <c r="K47" s="19"/>
      <c r="L47" s="14"/>
      <c r="M47" s="14"/>
      <c r="N47" s="15"/>
    </row>
    <row r="48" spans="2:14" ht="12.75">
      <c r="B48" s="6" t="s">
        <v>88</v>
      </c>
      <c r="C48" s="58" t="s">
        <v>89</v>
      </c>
      <c r="D48" s="133"/>
      <c r="E48" s="131">
        <v>3084</v>
      </c>
      <c r="F48" s="54">
        <v>137045</v>
      </c>
      <c r="G48" s="129">
        <f t="shared" si="2"/>
        <v>2.250355722572878</v>
      </c>
      <c r="H48" s="123"/>
      <c r="I48" s="128">
        <v>1659</v>
      </c>
      <c r="J48" s="135">
        <f t="shared" si="6"/>
        <v>1.210551278777044</v>
      </c>
      <c r="K48" s="19"/>
      <c r="L48" s="16"/>
      <c r="M48" s="14"/>
      <c r="N48" s="15"/>
    </row>
    <row r="49" spans="2:14" ht="12.75">
      <c r="B49" s="6" t="s">
        <v>90</v>
      </c>
      <c r="C49" s="58" t="s">
        <v>91</v>
      </c>
      <c r="D49" s="133"/>
      <c r="E49" s="131">
        <v>28726</v>
      </c>
      <c r="F49" s="54">
        <v>861715</v>
      </c>
      <c r="G49" s="129">
        <f t="shared" si="2"/>
        <v>3.333584769906524</v>
      </c>
      <c r="H49" s="123"/>
      <c r="I49" s="128">
        <v>10661</v>
      </c>
      <c r="J49" s="135">
        <f t="shared" si="6"/>
        <v>1.237183987745368</v>
      </c>
      <c r="K49" s="19"/>
      <c r="L49" s="14"/>
      <c r="M49" s="14"/>
      <c r="N49" s="15"/>
    </row>
    <row r="50" spans="2:14" ht="12.75">
      <c r="B50" s="6" t="s">
        <v>92</v>
      </c>
      <c r="C50" s="58" t="s">
        <v>93</v>
      </c>
      <c r="D50" s="133"/>
      <c r="E50" s="131">
        <v>14833</v>
      </c>
      <c r="F50" s="54">
        <v>414305</v>
      </c>
      <c r="G50" s="129">
        <f t="shared" si="2"/>
        <v>3.5802126452734098</v>
      </c>
      <c r="H50" s="123"/>
      <c r="I50" s="128">
        <v>5276</v>
      </c>
      <c r="J50" s="135">
        <f t="shared" si="6"/>
        <v>1.2734579597156686</v>
      </c>
      <c r="K50" s="19"/>
      <c r="L50" s="16"/>
      <c r="M50" s="14"/>
      <c r="N50" s="15"/>
    </row>
    <row r="51" spans="2:14" ht="12.75">
      <c r="B51" s="6" t="s">
        <v>94</v>
      </c>
      <c r="C51" s="58" t="s">
        <v>95</v>
      </c>
      <c r="D51" s="133"/>
      <c r="E51" s="131">
        <v>3552</v>
      </c>
      <c r="F51" s="54">
        <v>100091</v>
      </c>
      <c r="G51" s="129">
        <f t="shared" si="2"/>
        <v>3.5487706187369494</v>
      </c>
      <c r="H51" s="123"/>
      <c r="I51" s="128">
        <v>1385</v>
      </c>
      <c r="J51" s="135">
        <f t="shared" si="6"/>
        <v>1.383740795875753</v>
      </c>
      <c r="K51" s="19"/>
      <c r="L51" s="16"/>
      <c r="M51" s="14"/>
      <c r="N51" s="15"/>
    </row>
    <row r="52" spans="2:14" ht="12.75">
      <c r="B52" s="6" t="s">
        <v>96</v>
      </c>
      <c r="C52" s="58" t="s">
        <v>97</v>
      </c>
      <c r="D52" s="133"/>
      <c r="E52" s="131">
        <v>9353</v>
      </c>
      <c r="F52" s="54">
        <v>196626</v>
      </c>
      <c r="G52" s="129">
        <f t="shared" si="2"/>
        <v>4.756746310253985</v>
      </c>
      <c r="H52" s="123"/>
      <c r="I52" s="128">
        <v>3142</v>
      </c>
      <c r="J52" s="135">
        <f t="shared" si="6"/>
        <v>1.5979575437632867</v>
      </c>
      <c r="K52" s="19"/>
      <c r="L52" s="16"/>
      <c r="M52" s="14"/>
      <c r="N52" s="15"/>
    </row>
    <row r="53" spans="2:14" ht="12.75">
      <c r="B53" s="6" t="s">
        <v>98</v>
      </c>
      <c r="C53" s="58" t="s">
        <v>99</v>
      </c>
      <c r="D53" s="133"/>
      <c r="E53" s="131">
        <v>1145</v>
      </c>
      <c r="F53" s="54">
        <v>46275</v>
      </c>
      <c r="G53" s="129">
        <f t="shared" si="2"/>
        <v>2.4743381955699624</v>
      </c>
      <c r="H53" s="123"/>
      <c r="I53" s="128">
        <v>546</v>
      </c>
      <c r="J53" s="135">
        <f t="shared" si="6"/>
        <v>1.179902755267423</v>
      </c>
      <c r="K53" s="19"/>
      <c r="L53" s="14"/>
      <c r="M53" s="14"/>
      <c r="N53" s="15"/>
    </row>
    <row r="54" spans="2:14" ht="12.75">
      <c r="B54" s="6" t="s">
        <v>100</v>
      </c>
      <c r="C54" s="58" t="s">
        <v>101</v>
      </c>
      <c r="D54" s="133"/>
      <c r="E54" s="131">
        <v>16009</v>
      </c>
      <c r="F54" s="54">
        <v>500972</v>
      </c>
      <c r="G54" s="129">
        <f t="shared" si="2"/>
        <v>3.195587777360811</v>
      </c>
      <c r="H54" s="123"/>
      <c r="I54" s="128">
        <v>6135</v>
      </c>
      <c r="J54" s="135">
        <f t="shared" si="6"/>
        <v>1.224619340003034</v>
      </c>
      <c r="K54" s="19"/>
      <c r="L54" s="16"/>
      <c r="M54" s="14"/>
      <c r="N54" s="15"/>
    </row>
    <row r="55" spans="2:14" ht="12.75">
      <c r="B55" s="6" t="s">
        <v>102</v>
      </c>
      <c r="C55" s="58" t="s">
        <v>103</v>
      </c>
      <c r="D55" s="133"/>
      <c r="E55" s="131">
        <v>8192</v>
      </c>
      <c r="F55" s="54">
        <v>300580</v>
      </c>
      <c r="G55" s="129">
        <f t="shared" si="2"/>
        <v>2.725397564708231</v>
      </c>
      <c r="H55" s="123"/>
      <c r="I55" s="128">
        <v>3911</v>
      </c>
      <c r="J55" s="135">
        <f t="shared" si="6"/>
        <v>1.3011511078581408</v>
      </c>
      <c r="K55" s="19"/>
      <c r="L55" s="14"/>
      <c r="M55" s="14"/>
      <c r="N55" s="15"/>
    </row>
    <row r="56" spans="2:14" ht="12.75">
      <c r="B56" s="6" t="s">
        <v>104</v>
      </c>
      <c r="C56" s="58" t="s">
        <v>105</v>
      </c>
      <c r="D56" s="133"/>
      <c r="E56" s="131">
        <v>13073</v>
      </c>
      <c r="F56" s="54">
        <v>366601</v>
      </c>
      <c r="G56" s="129">
        <f t="shared" si="2"/>
        <v>3.566002274952878</v>
      </c>
      <c r="H56" s="123"/>
      <c r="I56" s="128">
        <v>4528</v>
      </c>
      <c r="J56" s="135">
        <f t="shared" si="6"/>
        <v>1.2351302915158442</v>
      </c>
      <c r="K56" s="19"/>
      <c r="L56" s="14"/>
      <c r="M56" s="14"/>
      <c r="N56" s="15"/>
    </row>
    <row r="57" spans="2:14" ht="12.75">
      <c r="B57" s="6" t="s">
        <v>106</v>
      </c>
      <c r="C57" s="58" t="s">
        <v>107</v>
      </c>
      <c r="D57" s="133"/>
      <c r="E57" s="131">
        <v>4429</v>
      </c>
      <c r="F57" s="54">
        <v>109151</v>
      </c>
      <c r="G57" s="129">
        <f t="shared" si="2"/>
        <v>4.057681560407143</v>
      </c>
      <c r="H57" s="123"/>
      <c r="I57" s="128">
        <v>1767</v>
      </c>
      <c r="J57" s="135">
        <f t="shared" si="6"/>
        <v>1.6188582788980401</v>
      </c>
      <c r="K57" s="19"/>
      <c r="L57" s="14"/>
      <c r="M57" s="14"/>
      <c r="N57" s="15"/>
    </row>
    <row r="58" spans="2:14" ht="12.75">
      <c r="B58" s="6" t="s">
        <v>108</v>
      </c>
      <c r="C58" s="58" t="s">
        <v>109</v>
      </c>
      <c r="D58" s="133"/>
      <c r="E58" s="131">
        <v>3969</v>
      </c>
      <c r="F58" s="54">
        <v>184391</v>
      </c>
      <c r="G58" s="129">
        <f aca="true" t="shared" si="7" ref="G58:G89">E58/F58*100</f>
        <v>2.152491173647304</v>
      </c>
      <c r="H58" s="123"/>
      <c r="I58" s="128">
        <v>1791</v>
      </c>
      <c r="J58" s="135">
        <f t="shared" si="6"/>
        <v>0.9713055409428876</v>
      </c>
      <c r="K58" s="19"/>
      <c r="L58" s="16"/>
      <c r="M58" s="14"/>
      <c r="N58" s="15"/>
    </row>
    <row r="59" spans="2:14" ht="12.75">
      <c r="B59" s="6" t="s">
        <v>110</v>
      </c>
      <c r="C59" s="58" t="s">
        <v>111</v>
      </c>
      <c r="D59" s="133"/>
      <c r="E59" s="131">
        <v>22659</v>
      </c>
      <c r="F59" s="54">
        <v>470474</v>
      </c>
      <c r="G59" s="129">
        <f t="shared" si="7"/>
        <v>4.816206634160443</v>
      </c>
      <c r="H59" s="123"/>
      <c r="I59" s="128">
        <v>6655</v>
      </c>
      <c r="J59" s="135">
        <f t="shared" si="6"/>
        <v>1.4145308773704817</v>
      </c>
      <c r="K59" s="19"/>
      <c r="L59" s="16"/>
      <c r="M59" s="14"/>
      <c r="N59" s="15"/>
    </row>
    <row r="60" spans="2:14" ht="12.75">
      <c r="B60" s="6" t="s">
        <v>112</v>
      </c>
      <c r="C60" s="58" t="s">
        <v>113</v>
      </c>
      <c r="D60" s="133"/>
      <c r="E60" s="131">
        <v>5220</v>
      </c>
      <c r="F60" s="54">
        <v>118053</v>
      </c>
      <c r="G60" s="129">
        <f t="shared" si="7"/>
        <v>4.421742776549515</v>
      </c>
      <c r="H60" s="123"/>
      <c r="I60" s="128">
        <v>1845</v>
      </c>
      <c r="J60" s="135">
        <f t="shared" si="6"/>
        <v>1.562857360676984</v>
      </c>
      <c r="K60" s="19"/>
      <c r="L60" s="14"/>
      <c r="M60" s="14"/>
      <c r="N60" s="15"/>
    </row>
    <row r="61" spans="2:14" ht="12.75">
      <c r="B61" s="6" t="s">
        <v>114</v>
      </c>
      <c r="C61" s="58" t="s">
        <v>115</v>
      </c>
      <c r="D61" s="133"/>
      <c r="E61" s="131">
        <v>13851</v>
      </c>
      <c r="F61" s="54">
        <v>450453</v>
      </c>
      <c r="G61" s="129">
        <f t="shared" si="7"/>
        <v>3.0749045960399863</v>
      </c>
      <c r="H61" s="123"/>
      <c r="I61" s="128">
        <v>5073</v>
      </c>
      <c r="J61" s="135">
        <f t="shared" si="6"/>
        <v>1.1261996257101186</v>
      </c>
      <c r="K61" s="19"/>
      <c r="L61" s="14"/>
      <c r="M61" s="14"/>
      <c r="N61" s="15"/>
    </row>
    <row r="62" spans="2:14" ht="12.75">
      <c r="B62" s="6" t="s">
        <v>116</v>
      </c>
      <c r="C62" s="58" t="s">
        <v>117</v>
      </c>
      <c r="D62" s="133"/>
      <c r="E62" s="131">
        <v>27209</v>
      </c>
      <c r="F62" s="54">
        <v>678728</v>
      </c>
      <c r="G62" s="129">
        <f t="shared" si="7"/>
        <v>4.008822385403284</v>
      </c>
      <c r="H62" s="123"/>
      <c r="I62" s="128">
        <v>8673</v>
      </c>
      <c r="J62" s="135">
        <f t="shared" si="6"/>
        <v>1.2778314729906532</v>
      </c>
      <c r="K62" s="19"/>
      <c r="L62" s="14"/>
      <c r="M62" s="14"/>
      <c r="N62" s="15"/>
    </row>
    <row r="63" spans="2:14" ht="12.75">
      <c r="B63" s="6" t="s">
        <v>118</v>
      </c>
      <c r="C63" s="58" t="s">
        <v>119</v>
      </c>
      <c r="D63" s="133"/>
      <c r="E63" s="131">
        <v>5823</v>
      </c>
      <c r="F63" s="54">
        <v>123852</v>
      </c>
      <c r="G63" s="129">
        <f t="shared" si="7"/>
        <v>4.701579304330976</v>
      </c>
      <c r="H63" s="123"/>
      <c r="I63" s="128">
        <v>1999</v>
      </c>
      <c r="J63" s="135">
        <f t="shared" si="6"/>
        <v>1.6140231889674772</v>
      </c>
      <c r="K63" s="19"/>
      <c r="L63" s="16"/>
      <c r="M63" s="14"/>
      <c r="N63" s="15"/>
    </row>
    <row r="64" spans="2:14" ht="12.75">
      <c r="B64" s="6" t="s">
        <v>120</v>
      </c>
      <c r="C64" s="58" t="s">
        <v>121</v>
      </c>
      <c r="D64" s="133"/>
      <c r="E64" s="131">
        <v>116152</v>
      </c>
      <c r="F64" s="54">
        <v>1678229</v>
      </c>
      <c r="G64" s="129">
        <f t="shared" si="7"/>
        <v>6.921105522547877</v>
      </c>
      <c r="H64" s="123"/>
      <c r="I64" s="128">
        <v>32745</v>
      </c>
      <c r="J64" s="135">
        <f t="shared" si="6"/>
        <v>1.9511639949017685</v>
      </c>
      <c r="K64" s="19"/>
      <c r="L64" s="14"/>
      <c r="M64" s="14"/>
      <c r="N64" s="15"/>
    </row>
    <row r="65" spans="2:14" ht="12.75">
      <c r="B65" s="6" t="s">
        <v>122</v>
      </c>
      <c r="C65" s="58" t="s">
        <v>123</v>
      </c>
      <c r="D65" s="133"/>
      <c r="E65" s="131">
        <v>19482</v>
      </c>
      <c r="F65" s="54">
        <v>527604</v>
      </c>
      <c r="G65" s="129">
        <f t="shared" si="7"/>
        <v>3.692542133873132</v>
      </c>
      <c r="H65" s="123"/>
      <c r="I65" s="128">
        <v>6227</v>
      </c>
      <c r="J65" s="135">
        <f t="shared" si="6"/>
        <v>1.1802412415372137</v>
      </c>
      <c r="K65" s="19"/>
      <c r="L65" s="16"/>
      <c r="M65" s="14"/>
      <c r="N65" s="15"/>
    </row>
    <row r="66" spans="2:14" ht="12.75">
      <c r="B66" s="6" t="s">
        <v>124</v>
      </c>
      <c r="C66" s="58" t="s">
        <v>125</v>
      </c>
      <c r="D66" s="133"/>
      <c r="E66" s="131">
        <v>7247</v>
      </c>
      <c r="F66" s="54">
        <v>170147</v>
      </c>
      <c r="G66" s="129">
        <f t="shared" si="7"/>
        <v>4.259258170875772</v>
      </c>
      <c r="H66" s="123"/>
      <c r="I66" s="128">
        <v>2389</v>
      </c>
      <c r="J66" s="135">
        <f t="shared" si="6"/>
        <v>1.404080001410545</v>
      </c>
      <c r="K66" s="19"/>
      <c r="L66" s="16"/>
      <c r="M66" s="14"/>
      <c r="N66" s="15"/>
    </row>
    <row r="67" spans="2:14" ht="12.75">
      <c r="B67" s="6" t="s">
        <v>126</v>
      </c>
      <c r="C67" s="58" t="s">
        <v>127</v>
      </c>
      <c r="D67" s="133"/>
      <c r="E67" s="131">
        <v>57789</v>
      </c>
      <c r="F67" s="54">
        <v>924146</v>
      </c>
      <c r="G67" s="129">
        <f t="shared" si="7"/>
        <v>6.253232714311376</v>
      </c>
      <c r="H67" s="123"/>
      <c r="I67" s="128">
        <v>20041</v>
      </c>
      <c r="J67" s="135">
        <f t="shared" si="6"/>
        <v>2.1685967368792376</v>
      </c>
      <c r="K67" s="19"/>
      <c r="L67" s="14"/>
      <c r="M67" s="14"/>
      <c r="N67" s="15"/>
    </row>
    <row r="68" spans="2:14" ht="12.75">
      <c r="B68" s="6" t="s">
        <v>128</v>
      </c>
      <c r="C68" s="58" t="s">
        <v>129</v>
      </c>
      <c r="D68" s="133"/>
      <c r="E68" s="131">
        <v>14899</v>
      </c>
      <c r="F68" s="54">
        <v>409966</v>
      </c>
      <c r="G68" s="129">
        <f t="shared" si="7"/>
        <v>3.6342038120234363</v>
      </c>
      <c r="H68" s="123"/>
      <c r="I68" s="128">
        <v>5449</v>
      </c>
      <c r="J68" s="135">
        <f t="shared" si="6"/>
        <v>1.329134611162877</v>
      </c>
      <c r="K68" s="19"/>
      <c r="L68" s="16"/>
      <c r="M68" s="14"/>
      <c r="N68" s="15"/>
    </row>
    <row r="69" spans="2:14" ht="12.75">
      <c r="B69" s="6" t="s">
        <v>130</v>
      </c>
      <c r="C69" s="58" t="s">
        <v>131</v>
      </c>
      <c r="D69" s="133"/>
      <c r="E69" s="131">
        <v>14193</v>
      </c>
      <c r="F69" s="54">
        <v>412981</v>
      </c>
      <c r="G69" s="129">
        <f t="shared" si="7"/>
        <v>3.4367198490971735</v>
      </c>
      <c r="H69" s="123"/>
      <c r="I69" s="128">
        <v>5265</v>
      </c>
      <c r="J69" s="135">
        <f aca="true" t="shared" si="8" ref="J69:J100">I69/F69*100</f>
        <v>1.2748770524551978</v>
      </c>
      <c r="K69" s="19"/>
      <c r="L69" s="16"/>
      <c r="M69" s="14"/>
      <c r="N69" s="15"/>
    </row>
    <row r="70" spans="2:14" ht="12.75">
      <c r="B70" s="6" t="s">
        <v>132</v>
      </c>
      <c r="C70" s="58" t="s">
        <v>133</v>
      </c>
      <c r="D70" s="133"/>
      <c r="E70" s="131">
        <v>5266</v>
      </c>
      <c r="F70" s="54">
        <v>135672</v>
      </c>
      <c r="G70" s="129">
        <f t="shared" si="7"/>
        <v>3.8814198950409815</v>
      </c>
      <c r="H70" s="123"/>
      <c r="I70" s="128">
        <v>1849</v>
      </c>
      <c r="J70" s="135">
        <f t="shared" si="8"/>
        <v>1.362845686656053</v>
      </c>
      <c r="K70" s="19"/>
      <c r="L70" s="14"/>
      <c r="M70" s="14"/>
      <c r="N70" s="15"/>
    </row>
    <row r="71" spans="2:14" ht="12.75">
      <c r="B71" s="6" t="s">
        <v>134</v>
      </c>
      <c r="C71" s="58" t="s">
        <v>135</v>
      </c>
      <c r="D71" s="133"/>
      <c r="E71" s="131">
        <v>21345</v>
      </c>
      <c r="F71" s="54">
        <v>276611</v>
      </c>
      <c r="G71" s="129">
        <f t="shared" si="7"/>
        <v>7.716612860659916</v>
      </c>
      <c r="H71" s="123"/>
      <c r="I71" s="128">
        <v>5930</v>
      </c>
      <c r="J71" s="135">
        <f t="shared" si="8"/>
        <v>2.1438048378408667</v>
      </c>
      <c r="K71" s="19"/>
      <c r="L71" s="14"/>
      <c r="M71" s="14"/>
      <c r="N71" s="15"/>
    </row>
    <row r="72" spans="2:14" ht="12.75">
      <c r="B72" s="6" t="s">
        <v>136</v>
      </c>
      <c r="C72" s="58" t="s">
        <v>137</v>
      </c>
      <c r="D72" s="133"/>
      <c r="E72" s="131">
        <v>27998</v>
      </c>
      <c r="F72" s="54">
        <v>735124</v>
      </c>
      <c r="G72" s="129">
        <f t="shared" si="7"/>
        <v>3.808609159815215</v>
      </c>
      <c r="H72" s="123"/>
      <c r="I72" s="128">
        <v>9786</v>
      </c>
      <c r="J72" s="135">
        <f t="shared" si="8"/>
        <v>1.3312039873545143</v>
      </c>
      <c r="K72" s="19"/>
      <c r="L72" s="16"/>
      <c r="M72" s="14"/>
      <c r="N72" s="15"/>
    </row>
    <row r="73" spans="2:14" ht="12.75">
      <c r="B73" s="6" t="s">
        <v>138</v>
      </c>
      <c r="C73" s="58" t="s">
        <v>139</v>
      </c>
      <c r="D73" s="133"/>
      <c r="E73" s="131">
        <v>17678</v>
      </c>
      <c r="F73" s="54">
        <v>488002</v>
      </c>
      <c r="G73" s="129">
        <f t="shared" si="7"/>
        <v>3.6225261371879625</v>
      </c>
      <c r="H73" s="123"/>
      <c r="I73" s="128">
        <v>5864</v>
      </c>
      <c r="J73" s="135">
        <f t="shared" si="8"/>
        <v>1.2016344195310675</v>
      </c>
      <c r="K73" s="19"/>
      <c r="L73" s="14"/>
      <c r="M73" s="14"/>
      <c r="N73" s="15"/>
    </row>
    <row r="74" spans="2:14" ht="12.75">
      <c r="B74" s="6" t="s">
        <v>140</v>
      </c>
      <c r="C74" s="58" t="s">
        <v>141</v>
      </c>
      <c r="D74" s="133"/>
      <c r="E74" s="131">
        <v>44783</v>
      </c>
      <c r="F74" s="54">
        <v>1174037</v>
      </c>
      <c r="G74" s="129">
        <f t="shared" si="7"/>
        <v>3.814445370972124</v>
      </c>
      <c r="H74" s="123"/>
      <c r="I74" s="128">
        <v>13714</v>
      </c>
      <c r="J74" s="135">
        <f t="shared" si="8"/>
        <v>1.16810628625844</v>
      </c>
      <c r="K74" s="19"/>
      <c r="L74" s="14"/>
      <c r="M74" s="14"/>
      <c r="N74" s="15"/>
    </row>
    <row r="75" spans="2:14" ht="12.75">
      <c r="B75" s="6" t="s">
        <v>142</v>
      </c>
      <c r="C75" s="58" t="s">
        <v>143</v>
      </c>
      <c r="D75" s="133"/>
      <c r="E75" s="131">
        <v>4873</v>
      </c>
      <c r="F75" s="54">
        <v>145580</v>
      </c>
      <c r="G75" s="129">
        <f t="shared" si="7"/>
        <v>3.3473004533589776</v>
      </c>
      <c r="H75" s="123"/>
      <c r="I75" s="128">
        <v>1918</v>
      </c>
      <c r="J75" s="135">
        <f t="shared" si="8"/>
        <v>1.317488666025553</v>
      </c>
      <c r="K75" s="19"/>
      <c r="L75" s="16"/>
      <c r="M75" s="14"/>
      <c r="N75" s="15"/>
    </row>
    <row r="76" spans="2:14" ht="12.75">
      <c r="B76" s="6" t="s">
        <v>144</v>
      </c>
      <c r="C76" s="58" t="s">
        <v>145</v>
      </c>
      <c r="D76" s="133"/>
      <c r="E76" s="131">
        <v>10516</v>
      </c>
      <c r="F76" s="54">
        <v>331078</v>
      </c>
      <c r="G76" s="129">
        <f t="shared" si="7"/>
        <v>3.1762907834407597</v>
      </c>
      <c r="H76" s="123"/>
      <c r="I76" s="128">
        <v>4242</v>
      </c>
      <c r="J76" s="135">
        <f t="shared" si="8"/>
        <v>1.2812690665039659</v>
      </c>
      <c r="K76" s="19"/>
      <c r="L76" s="14"/>
      <c r="M76" s="14"/>
      <c r="N76" s="15"/>
    </row>
    <row r="77" spans="2:14" ht="12.75">
      <c r="B77" s="6" t="s">
        <v>146</v>
      </c>
      <c r="C77" s="58" t="s">
        <v>147</v>
      </c>
      <c r="D77" s="133"/>
      <c r="E77" s="131">
        <v>12054</v>
      </c>
      <c r="F77" s="54">
        <v>348443</v>
      </c>
      <c r="G77" s="129">
        <f t="shared" si="7"/>
        <v>3.4593893405808123</v>
      </c>
      <c r="H77" s="123"/>
      <c r="I77" s="128">
        <v>4309</v>
      </c>
      <c r="J77" s="135">
        <f t="shared" si="8"/>
        <v>1.2366441570070283</v>
      </c>
      <c r="K77" s="19"/>
      <c r="L77" s="16"/>
      <c r="M77" s="14"/>
      <c r="N77" s="15"/>
    </row>
    <row r="78" spans="2:14" ht="12.75">
      <c r="B78" s="6" t="s">
        <v>148</v>
      </c>
      <c r="C78" s="58" t="s">
        <v>149</v>
      </c>
      <c r="D78" s="133"/>
      <c r="E78" s="131">
        <v>5271</v>
      </c>
      <c r="F78" s="54">
        <v>271274</v>
      </c>
      <c r="G78" s="129">
        <f t="shared" si="7"/>
        <v>1.943053886476404</v>
      </c>
      <c r="H78" s="123"/>
      <c r="I78" s="128">
        <v>2107</v>
      </c>
      <c r="J78" s="135">
        <f t="shared" si="8"/>
        <v>0.7767054712209795</v>
      </c>
      <c r="K78" s="19"/>
      <c r="L78" s="16"/>
      <c r="M78" s="14"/>
      <c r="N78" s="15"/>
    </row>
    <row r="79" spans="2:14" ht="12.75">
      <c r="B79" s="6" t="s">
        <v>150</v>
      </c>
      <c r="C79" s="58" t="s">
        <v>151</v>
      </c>
      <c r="D79" s="133"/>
      <c r="E79" s="131">
        <v>7940</v>
      </c>
      <c r="F79" s="54">
        <v>513358</v>
      </c>
      <c r="G79" s="129">
        <f t="shared" si="7"/>
        <v>1.5466789258178504</v>
      </c>
      <c r="H79" s="123"/>
      <c r="I79" s="128">
        <v>3255</v>
      </c>
      <c r="J79" s="135">
        <f t="shared" si="8"/>
        <v>0.6340604412515243</v>
      </c>
      <c r="K79" s="19"/>
      <c r="L79" s="14"/>
      <c r="M79" s="14"/>
      <c r="N79" s="15"/>
    </row>
    <row r="80" spans="2:14" ht="12.75">
      <c r="B80" s="6" t="s">
        <v>152</v>
      </c>
      <c r="C80" s="58" t="s">
        <v>153</v>
      </c>
      <c r="D80" s="133"/>
      <c r="E80" s="131">
        <v>67287</v>
      </c>
      <c r="F80" s="54">
        <v>1545666</v>
      </c>
      <c r="G80" s="129">
        <f t="shared" si="7"/>
        <v>4.353269076242863</v>
      </c>
      <c r="H80" s="123"/>
      <c r="I80" s="128">
        <v>15096</v>
      </c>
      <c r="J80" s="135">
        <f t="shared" si="8"/>
        <v>0.9766663690603274</v>
      </c>
      <c r="K80" s="19"/>
      <c r="L80" s="16"/>
      <c r="M80" s="14"/>
      <c r="N80" s="15"/>
    </row>
    <row r="81" spans="2:14" ht="12.75">
      <c r="B81" s="6" t="s">
        <v>154</v>
      </c>
      <c r="C81" s="58" t="s">
        <v>155</v>
      </c>
      <c r="D81" s="133"/>
      <c r="E81" s="131">
        <v>40587</v>
      </c>
      <c r="F81" s="54">
        <v>794537</v>
      </c>
      <c r="G81" s="129">
        <f t="shared" si="7"/>
        <v>5.108258016933132</v>
      </c>
      <c r="H81" s="123"/>
      <c r="I81" s="128">
        <v>12860</v>
      </c>
      <c r="J81" s="135">
        <f t="shared" si="8"/>
        <v>1.6185526916934014</v>
      </c>
      <c r="K81" s="19"/>
      <c r="L81" s="16"/>
      <c r="M81" s="14"/>
      <c r="N81" s="15"/>
    </row>
    <row r="82" spans="2:14" ht="12.75">
      <c r="B82" s="6" t="s">
        <v>156</v>
      </c>
      <c r="C82" s="58" t="s">
        <v>157</v>
      </c>
      <c r="D82" s="133"/>
      <c r="E82" s="131">
        <v>29018</v>
      </c>
      <c r="F82" s="54">
        <v>907343</v>
      </c>
      <c r="G82" s="129">
        <f t="shared" si="7"/>
        <v>3.1981290427104194</v>
      </c>
      <c r="H82" s="123"/>
      <c r="I82" s="128">
        <v>8803</v>
      </c>
      <c r="J82" s="135">
        <f t="shared" si="8"/>
        <v>0.9701953946853615</v>
      </c>
      <c r="K82" s="19"/>
      <c r="L82" s="14"/>
      <c r="M82" s="14"/>
      <c r="N82" s="15"/>
    </row>
    <row r="83" spans="2:14" ht="12.75">
      <c r="B83" s="6" t="s">
        <v>158</v>
      </c>
      <c r="C83" s="58" t="s">
        <v>159</v>
      </c>
      <c r="D83" s="133"/>
      <c r="E83" s="131">
        <v>22629</v>
      </c>
      <c r="F83" s="54">
        <v>911458</v>
      </c>
      <c r="G83" s="129">
        <f t="shared" si="7"/>
        <v>2.4827254793967466</v>
      </c>
      <c r="H83" s="123"/>
      <c r="I83" s="128">
        <v>7060</v>
      </c>
      <c r="J83" s="135">
        <f t="shared" si="8"/>
        <v>0.7745831404189771</v>
      </c>
      <c r="K83" s="19"/>
      <c r="L83" s="16"/>
      <c r="M83" s="14"/>
      <c r="N83" s="15"/>
    </row>
    <row r="84" spans="2:14" ht="12.75">
      <c r="B84" s="6" t="s">
        <v>160</v>
      </c>
      <c r="C84" s="58" t="s">
        <v>161</v>
      </c>
      <c r="D84" s="133"/>
      <c r="E84" s="131">
        <v>6642</v>
      </c>
      <c r="F84" s="54">
        <v>224754</v>
      </c>
      <c r="G84" s="129">
        <f t="shared" si="7"/>
        <v>2.9552310526175285</v>
      </c>
      <c r="H84" s="123"/>
      <c r="I84" s="128">
        <v>2931</v>
      </c>
      <c r="J84" s="135">
        <f t="shared" si="8"/>
        <v>1.3040924744387197</v>
      </c>
      <c r="K84" s="19"/>
      <c r="L84" s="16"/>
      <c r="M84" s="14"/>
      <c r="N84" s="15"/>
    </row>
    <row r="85" spans="2:14" ht="12.75">
      <c r="B85" s="6" t="s">
        <v>162</v>
      </c>
      <c r="C85" s="58" t="s">
        <v>163</v>
      </c>
      <c r="D85" s="133"/>
      <c r="E85" s="131">
        <v>18249</v>
      </c>
      <c r="F85" s="54">
        <v>363087</v>
      </c>
      <c r="G85" s="129">
        <f t="shared" si="7"/>
        <v>5.02606813243107</v>
      </c>
      <c r="H85" s="123"/>
      <c r="I85" s="128">
        <v>6382</v>
      </c>
      <c r="J85" s="135">
        <f t="shared" si="8"/>
        <v>1.7577054535138963</v>
      </c>
      <c r="K85" s="19"/>
      <c r="L85" s="14"/>
      <c r="M85" s="14"/>
      <c r="N85" s="15"/>
    </row>
    <row r="86" spans="2:14" ht="12.75">
      <c r="B86" s="6" t="s">
        <v>164</v>
      </c>
      <c r="C86" s="58" t="s">
        <v>165</v>
      </c>
      <c r="D86" s="133"/>
      <c r="E86" s="131">
        <v>10321</v>
      </c>
      <c r="F86" s="54">
        <v>229586</v>
      </c>
      <c r="G86" s="129">
        <f t="shared" si="7"/>
        <v>4.495483174061136</v>
      </c>
      <c r="H86" s="123"/>
      <c r="I86" s="128">
        <v>3248</v>
      </c>
      <c r="J86" s="135">
        <f t="shared" si="8"/>
        <v>1.4147204097810844</v>
      </c>
      <c r="K86" s="19"/>
      <c r="L86" s="16"/>
      <c r="M86" s="14"/>
      <c r="N86" s="15"/>
    </row>
    <row r="87" spans="2:14" ht="12.75">
      <c r="B87" s="6" t="s">
        <v>166</v>
      </c>
      <c r="C87" s="58" t="s">
        <v>167</v>
      </c>
      <c r="D87" s="133"/>
      <c r="E87" s="131">
        <v>7227</v>
      </c>
      <c r="F87" s="54">
        <v>154048</v>
      </c>
      <c r="G87" s="129">
        <f t="shared" si="7"/>
        <v>4.691394889904445</v>
      </c>
      <c r="H87" s="123"/>
      <c r="I87" s="128">
        <v>2355</v>
      </c>
      <c r="J87" s="135">
        <f t="shared" si="8"/>
        <v>1.528744287494807</v>
      </c>
      <c r="K87" s="19"/>
      <c r="L87" s="16"/>
      <c r="M87" s="14"/>
      <c r="N87" s="15"/>
    </row>
    <row r="88" spans="2:14" ht="12.75">
      <c r="B88" s="6" t="s">
        <v>168</v>
      </c>
      <c r="C88" s="58" t="s">
        <v>169</v>
      </c>
      <c r="D88" s="133"/>
      <c r="E88" s="131">
        <v>31735</v>
      </c>
      <c r="F88" s="54">
        <v>620946</v>
      </c>
      <c r="G88" s="129">
        <f t="shared" si="7"/>
        <v>5.110750371207802</v>
      </c>
      <c r="H88" s="123"/>
      <c r="I88" s="128">
        <v>9266</v>
      </c>
      <c r="J88" s="135">
        <f t="shared" si="8"/>
        <v>1.4922392607408697</v>
      </c>
      <c r="K88" s="19"/>
      <c r="L88" s="14"/>
      <c r="M88" s="14"/>
      <c r="N88" s="15"/>
    </row>
    <row r="89" spans="2:14" ht="12.75">
      <c r="B89" s="6" t="s">
        <v>170</v>
      </c>
      <c r="C89" s="58" t="s">
        <v>171</v>
      </c>
      <c r="D89" s="133"/>
      <c r="E89" s="131">
        <v>17038</v>
      </c>
      <c r="F89" s="54">
        <v>340456</v>
      </c>
      <c r="G89" s="129">
        <f t="shared" si="7"/>
        <v>5.004464600418262</v>
      </c>
      <c r="H89" s="123"/>
      <c r="I89" s="128">
        <v>5251</v>
      </c>
      <c r="J89" s="135">
        <f t="shared" si="8"/>
        <v>1.5423432102826797</v>
      </c>
      <c r="K89" s="19"/>
      <c r="L89" s="16"/>
      <c r="M89" s="14"/>
      <c r="N89" s="15"/>
    </row>
    <row r="90" spans="2:14" ht="12.75">
      <c r="B90" s="6" t="s">
        <v>172</v>
      </c>
      <c r="C90" s="58" t="s">
        <v>173</v>
      </c>
      <c r="D90" s="133"/>
      <c r="E90" s="131">
        <v>8273</v>
      </c>
      <c r="F90" s="54">
        <v>398265</v>
      </c>
      <c r="G90" s="129">
        <f aca="true" t="shared" si="9" ref="G90:G105">E90/F90*100</f>
        <v>2.0772601157520745</v>
      </c>
      <c r="H90" s="123"/>
      <c r="I90" s="128">
        <v>4410</v>
      </c>
      <c r="J90" s="135">
        <f t="shared" si="8"/>
        <v>1.1073029264434484</v>
      </c>
      <c r="K90" s="19"/>
      <c r="L90" s="16"/>
      <c r="M90" s="14"/>
      <c r="N90" s="15"/>
    </row>
    <row r="91" spans="2:14" ht="12.75">
      <c r="B91" s="6" t="s">
        <v>174</v>
      </c>
      <c r="C91" s="58" t="s">
        <v>175</v>
      </c>
      <c r="D91" s="133"/>
      <c r="E91" s="131">
        <v>11790</v>
      </c>
      <c r="F91" s="54">
        <v>270318</v>
      </c>
      <c r="G91" s="129">
        <f t="shared" si="9"/>
        <v>4.3615297538454705</v>
      </c>
      <c r="H91" s="123"/>
      <c r="I91" s="128">
        <v>3993</v>
      </c>
      <c r="J91" s="135">
        <f t="shared" si="8"/>
        <v>1.4771491354626773</v>
      </c>
      <c r="K91" s="19"/>
      <c r="L91" s="16"/>
      <c r="M91" s="14"/>
      <c r="N91" s="15"/>
    </row>
    <row r="92" spans="2:14" ht="12.75">
      <c r="B92" s="6" t="s">
        <v>176</v>
      </c>
      <c r="C92" s="58" t="s">
        <v>177</v>
      </c>
      <c r="D92" s="133"/>
      <c r="E92" s="131">
        <v>9546</v>
      </c>
      <c r="F92" s="54">
        <v>229209</v>
      </c>
      <c r="G92" s="129">
        <f t="shared" si="9"/>
        <v>4.164757928353598</v>
      </c>
      <c r="H92" s="123"/>
      <c r="I92" s="128">
        <v>3415</v>
      </c>
      <c r="J92" s="135">
        <f t="shared" si="8"/>
        <v>1.4899065918004966</v>
      </c>
      <c r="K92" s="19"/>
      <c r="L92" s="14"/>
      <c r="M92" s="14"/>
      <c r="N92" s="15"/>
    </row>
    <row r="93" spans="2:14" ht="12.75">
      <c r="B93" s="6" t="s">
        <v>178</v>
      </c>
      <c r="C93" s="58" t="s">
        <v>179</v>
      </c>
      <c r="D93" s="133"/>
      <c r="E93" s="131">
        <v>10771</v>
      </c>
      <c r="F93" s="54">
        <v>228319</v>
      </c>
      <c r="G93" s="129">
        <f t="shared" si="9"/>
        <v>4.717522413815757</v>
      </c>
      <c r="H93" s="123"/>
      <c r="I93" s="128">
        <v>3599</v>
      </c>
      <c r="J93" s="135">
        <f t="shared" si="8"/>
        <v>1.576303329990058</v>
      </c>
      <c r="K93" s="19"/>
      <c r="L93" s="14"/>
      <c r="M93" s="14"/>
      <c r="N93" s="15"/>
    </row>
    <row r="94" spans="2:14" ht="12.75">
      <c r="B94" s="6" t="s">
        <v>180</v>
      </c>
      <c r="C94" s="58" t="s">
        <v>181</v>
      </c>
      <c r="D94" s="133"/>
      <c r="E94" s="131">
        <v>8953</v>
      </c>
      <c r="F94" s="54">
        <v>204214</v>
      </c>
      <c r="G94" s="129">
        <f t="shared" si="9"/>
        <v>4.38412645558091</v>
      </c>
      <c r="H94" s="123"/>
      <c r="I94" s="128">
        <v>3081</v>
      </c>
      <c r="J94" s="135">
        <f t="shared" si="8"/>
        <v>1.5087114497536898</v>
      </c>
      <c r="K94" s="19"/>
      <c r="L94" s="14"/>
      <c r="M94" s="14"/>
      <c r="N94" s="15"/>
    </row>
    <row r="95" spans="2:14" ht="12.75">
      <c r="B95" s="6" t="s">
        <v>182</v>
      </c>
      <c r="C95" s="58" t="s">
        <v>183</v>
      </c>
      <c r="D95" s="133"/>
      <c r="E95" s="131">
        <v>4557</v>
      </c>
      <c r="F95" s="54">
        <v>92212</v>
      </c>
      <c r="G95" s="129">
        <f t="shared" si="9"/>
        <v>4.941873075087841</v>
      </c>
      <c r="H95" s="123"/>
      <c r="I95" s="128">
        <v>1211</v>
      </c>
      <c r="J95" s="135">
        <f t="shared" si="8"/>
        <v>1.3132780982952328</v>
      </c>
      <c r="K95" s="19"/>
      <c r="L95" s="14"/>
      <c r="M95" s="14"/>
      <c r="N95" s="15"/>
    </row>
    <row r="96" spans="2:14" ht="12.75">
      <c r="B96" s="6" t="s">
        <v>184</v>
      </c>
      <c r="C96" s="58" t="s">
        <v>185</v>
      </c>
      <c r="D96" s="133"/>
      <c r="E96" s="131">
        <v>25653</v>
      </c>
      <c r="F96" s="54">
        <v>827642</v>
      </c>
      <c r="G96" s="129">
        <f t="shared" si="9"/>
        <v>3.099528540117587</v>
      </c>
      <c r="H96" s="123"/>
      <c r="I96" s="128">
        <v>7688</v>
      </c>
      <c r="J96" s="135">
        <f t="shared" si="8"/>
        <v>0.9289040430524309</v>
      </c>
      <c r="K96" s="19"/>
      <c r="L96" s="14"/>
      <c r="M96" s="14"/>
      <c r="N96" s="15"/>
    </row>
    <row r="97" spans="2:14" ht="12.75">
      <c r="B97" s="6" t="s">
        <v>186</v>
      </c>
      <c r="C97" s="58" t="s">
        <v>187</v>
      </c>
      <c r="D97" s="133"/>
      <c r="E97" s="131">
        <v>31436</v>
      </c>
      <c r="F97" s="54">
        <v>1057433</v>
      </c>
      <c r="G97" s="129">
        <f t="shared" si="9"/>
        <v>2.9728597461966855</v>
      </c>
      <c r="H97" s="123"/>
      <c r="I97" s="128">
        <v>9398</v>
      </c>
      <c r="J97" s="135">
        <f t="shared" si="8"/>
        <v>0.8887560724887534</v>
      </c>
      <c r="K97" s="19"/>
      <c r="L97" s="14"/>
      <c r="M97" s="14"/>
      <c r="N97" s="15"/>
    </row>
    <row r="98" spans="2:14" ht="12.75">
      <c r="B98" s="6" t="s">
        <v>188</v>
      </c>
      <c r="C98" s="58" t="s">
        <v>189</v>
      </c>
      <c r="D98" s="133"/>
      <c r="E98" s="131">
        <v>80433</v>
      </c>
      <c r="F98" s="54">
        <v>1034369</v>
      </c>
      <c r="G98" s="129">
        <f t="shared" si="9"/>
        <v>7.77604510576013</v>
      </c>
      <c r="H98" s="123"/>
      <c r="I98" s="128">
        <v>17988</v>
      </c>
      <c r="J98" s="135">
        <f t="shared" si="8"/>
        <v>1.7390312354681938</v>
      </c>
      <c r="K98" s="19"/>
      <c r="L98" s="16"/>
      <c r="M98" s="14"/>
      <c r="N98" s="15"/>
    </row>
    <row r="99" spans="2:14" ht="12.75">
      <c r="B99" s="6" t="s">
        <v>190</v>
      </c>
      <c r="C99" s="58" t="s">
        <v>191</v>
      </c>
      <c r="D99" s="133"/>
      <c r="E99" s="131">
        <v>40186</v>
      </c>
      <c r="F99" s="54">
        <v>904086</v>
      </c>
      <c r="G99" s="129">
        <f t="shared" si="9"/>
        <v>4.444931123809019</v>
      </c>
      <c r="H99" s="123"/>
      <c r="I99" s="128">
        <v>9301</v>
      </c>
      <c r="J99" s="135">
        <f t="shared" si="8"/>
        <v>1.0287738113409566</v>
      </c>
      <c r="K99" s="19"/>
      <c r="L99" s="14"/>
      <c r="M99" s="14"/>
      <c r="N99" s="15"/>
    </row>
    <row r="100" spans="2:14" ht="12.75">
      <c r="B100" s="6" t="s">
        <v>192</v>
      </c>
      <c r="C100" s="58" t="s">
        <v>193</v>
      </c>
      <c r="D100" s="133"/>
      <c r="E100" s="131">
        <v>31666</v>
      </c>
      <c r="F100" s="54">
        <v>790184</v>
      </c>
      <c r="G100" s="129">
        <f t="shared" si="9"/>
        <v>4.007421056361556</v>
      </c>
      <c r="H100" s="123"/>
      <c r="I100" s="128">
        <v>8681</v>
      </c>
      <c r="J100" s="135">
        <f t="shared" si="8"/>
        <v>1.0986048819009244</v>
      </c>
      <c r="K100" s="19"/>
      <c r="L100" s="16"/>
      <c r="M100" s="14"/>
      <c r="N100" s="15"/>
    </row>
    <row r="101" spans="2:14" ht="12.75">
      <c r="B101" s="6">
        <v>971</v>
      </c>
      <c r="C101" s="58" t="s">
        <v>210</v>
      </c>
      <c r="D101" s="133"/>
      <c r="E101" s="131">
        <v>43035</v>
      </c>
      <c r="F101" s="54">
        <v>254307</v>
      </c>
      <c r="G101" s="129">
        <f t="shared" si="9"/>
        <v>16.922459861505974</v>
      </c>
      <c r="H101" s="123"/>
      <c r="I101" s="128">
        <v>5647</v>
      </c>
      <c r="J101" s="135">
        <f>I101/F101*100</f>
        <v>2.2205444600423894</v>
      </c>
      <c r="K101" s="19"/>
      <c r="L101" s="16"/>
      <c r="M101" s="14"/>
      <c r="N101" s="15"/>
    </row>
    <row r="102" spans="2:14" ht="12.75">
      <c r="B102" s="6">
        <v>972</v>
      </c>
      <c r="C102" s="58" t="s">
        <v>211</v>
      </c>
      <c r="D102" s="133"/>
      <c r="E102" s="131">
        <v>38900</v>
      </c>
      <c r="F102" s="54">
        <v>241112</v>
      </c>
      <c r="G102" s="129">
        <f t="shared" si="9"/>
        <v>16.133581074355487</v>
      </c>
      <c r="H102" s="123"/>
      <c r="I102" s="128">
        <v>6315</v>
      </c>
      <c r="J102" s="135">
        <f>I102/F102*100</f>
        <v>2.6191147682404856</v>
      </c>
      <c r="K102" s="19"/>
      <c r="L102" s="14"/>
      <c r="M102" s="14"/>
      <c r="N102" s="15"/>
    </row>
    <row r="103" spans="2:14" ht="12.75">
      <c r="B103" s="6">
        <v>973</v>
      </c>
      <c r="C103" s="58" t="s">
        <v>212</v>
      </c>
      <c r="D103" s="133"/>
      <c r="E103" s="131">
        <v>20389</v>
      </c>
      <c r="F103" s="54">
        <v>156625</v>
      </c>
      <c r="G103" s="129">
        <f t="shared" si="9"/>
        <v>13.017717478052674</v>
      </c>
      <c r="H103" s="123"/>
      <c r="I103" s="128">
        <v>2458</v>
      </c>
      <c r="J103" s="135">
        <f>I103/F103*100</f>
        <v>1.5693535514764565</v>
      </c>
      <c r="K103" s="19"/>
      <c r="L103" s="14"/>
      <c r="M103" s="14"/>
      <c r="N103" s="15"/>
    </row>
    <row r="104" spans="2:14" ht="12.75">
      <c r="B104" s="6">
        <v>974</v>
      </c>
      <c r="C104" s="58" t="s">
        <v>213</v>
      </c>
      <c r="D104" s="133"/>
      <c r="E104" s="131">
        <v>97658</v>
      </c>
      <c r="F104" s="54">
        <v>558884</v>
      </c>
      <c r="G104" s="129">
        <f t="shared" si="9"/>
        <v>17.473751261442448</v>
      </c>
      <c r="H104" s="123"/>
      <c r="I104" s="128">
        <v>17880</v>
      </c>
      <c r="J104" s="135">
        <f>I104/F104*100</f>
        <v>3.199232756708011</v>
      </c>
      <c r="K104" s="19"/>
      <c r="L104" s="16"/>
      <c r="M104" s="14"/>
      <c r="N104" s="15"/>
    </row>
    <row r="105" spans="2:14" ht="12.75">
      <c r="B105" s="6">
        <v>976</v>
      </c>
      <c r="C105" s="58" t="s">
        <v>247</v>
      </c>
      <c r="D105" s="133"/>
      <c r="E105" s="131">
        <v>5137</v>
      </c>
      <c r="F105" s="54">
        <v>120846</v>
      </c>
      <c r="G105" s="129">
        <f t="shared" si="9"/>
        <v>4.250864736937921</v>
      </c>
      <c r="H105" s="123"/>
      <c r="I105" s="128">
        <v>394</v>
      </c>
      <c r="J105" s="135">
        <f>I105/F105*100</f>
        <v>0.3260347880773878</v>
      </c>
      <c r="K105" s="19"/>
      <c r="L105" s="14"/>
      <c r="M105" s="14"/>
      <c r="N105" s="15"/>
    </row>
    <row r="106" spans="5:14" ht="54.75" customHeight="1">
      <c r="E106" s="151" t="s">
        <v>283</v>
      </c>
      <c r="F106" s="152"/>
      <c r="G106" s="152"/>
      <c r="I106" s="149" t="s">
        <v>282</v>
      </c>
      <c r="J106" s="150"/>
      <c r="K106" s="14"/>
      <c r="L106" s="14"/>
      <c r="M106" s="14"/>
      <c r="N106" s="15"/>
    </row>
    <row r="107" spans="5:14" ht="11.25">
      <c r="E107" s="30"/>
      <c r="F107" s="38"/>
      <c r="I107" s="23"/>
      <c r="J107" s="40"/>
      <c r="K107" s="14"/>
      <c r="L107" s="14"/>
      <c r="M107" s="14"/>
      <c r="N107" s="15"/>
    </row>
    <row r="108" spans="5:14" ht="11.25">
      <c r="E108" s="30"/>
      <c r="F108" s="38"/>
      <c r="I108" s="23"/>
      <c r="J108" s="40"/>
      <c r="K108" s="14"/>
      <c r="L108" s="14"/>
      <c r="M108" s="14"/>
      <c r="N108" s="15"/>
    </row>
    <row r="109" spans="6:14" ht="11.25">
      <c r="F109" s="38"/>
      <c r="I109" s="23"/>
      <c r="J109" s="40"/>
      <c r="K109" s="14"/>
      <c r="L109" s="14"/>
      <c r="M109" s="14"/>
      <c r="N109" s="15"/>
    </row>
    <row r="110" spans="6:14" ht="11.25">
      <c r="F110" s="38"/>
      <c r="I110" s="23"/>
      <c r="J110" s="40"/>
      <c r="K110" s="14"/>
      <c r="L110" s="17"/>
      <c r="M110" s="17"/>
      <c r="N110" s="15"/>
    </row>
    <row r="111" spans="2:14" ht="11.25">
      <c r="B111" s="39"/>
      <c r="C111" s="39"/>
      <c r="D111" s="39"/>
      <c r="E111" s="39"/>
      <c r="F111" s="39"/>
      <c r="G111" s="39"/>
      <c r="H111" s="39"/>
      <c r="I111" s="39"/>
      <c r="J111" s="39"/>
      <c r="K111" s="14"/>
      <c r="L111" s="2"/>
      <c r="M111" s="2"/>
      <c r="N111" s="2"/>
    </row>
    <row r="112" spans="2:11" ht="11.25">
      <c r="B112" s="39"/>
      <c r="C112" s="39"/>
      <c r="D112" s="39"/>
      <c r="E112" s="39"/>
      <c r="F112" s="39"/>
      <c r="G112" s="39"/>
      <c r="H112" s="39"/>
      <c r="I112" s="39"/>
      <c r="J112" s="39"/>
      <c r="K112" s="14"/>
    </row>
    <row r="113" spans="2:11" ht="11.25">
      <c r="B113" s="39"/>
      <c r="C113" s="39"/>
      <c r="D113" s="39"/>
      <c r="E113" s="39"/>
      <c r="F113" s="39"/>
      <c r="G113" s="39"/>
      <c r="H113" s="39"/>
      <c r="I113" s="39"/>
      <c r="J113" s="39"/>
      <c r="K113" s="14"/>
    </row>
    <row r="114" spans="2:11" ht="11.25">
      <c r="B114" s="39"/>
      <c r="C114" s="39"/>
      <c r="D114" s="39"/>
      <c r="E114" s="39"/>
      <c r="F114" s="39"/>
      <c r="G114" s="39"/>
      <c r="H114" s="39"/>
      <c r="I114" s="39"/>
      <c r="J114" s="39"/>
      <c r="K114" s="14"/>
    </row>
    <row r="115" spans="2:11" ht="11.25">
      <c r="B115" s="39"/>
      <c r="C115" s="39"/>
      <c r="D115" s="39"/>
      <c r="E115" s="39"/>
      <c r="F115" s="39"/>
      <c r="G115" s="39"/>
      <c r="H115" s="39"/>
      <c r="I115" s="39"/>
      <c r="J115" s="39"/>
      <c r="K115" s="14"/>
    </row>
    <row r="116" spans="2:11" ht="11.25">
      <c r="B116" s="39"/>
      <c r="C116" s="39"/>
      <c r="D116" s="39"/>
      <c r="E116" s="39"/>
      <c r="F116" s="39"/>
      <c r="G116" s="39"/>
      <c r="H116" s="39"/>
      <c r="I116" s="39"/>
      <c r="J116" s="39"/>
      <c r="K116" s="14"/>
    </row>
    <row r="117" spans="2:11" ht="11.25">
      <c r="B117" s="39"/>
      <c r="C117" s="39"/>
      <c r="D117" s="39"/>
      <c r="E117" s="39"/>
      <c r="F117" s="39"/>
      <c r="G117" s="39"/>
      <c r="H117" s="39"/>
      <c r="I117" s="39"/>
      <c r="J117" s="39"/>
      <c r="K117" s="14"/>
    </row>
    <row r="118" spans="2:11" ht="11.25">
      <c r="B118" s="39"/>
      <c r="C118" s="39"/>
      <c r="D118" s="39"/>
      <c r="E118" s="39"/>
      <c r="F118" s="39"/>
      <c r="G118" s="39"/>
      <c r="H118" s="39"/>
      <c r="I118" s="39"/>
      <c r="J118" s="39"/>
      <c r="K118" s="14"/>
    </row>
    <row r="119" spans="2:11" ht="11.25">
      <c r="B119" s="39"/>
      <c r="C119" s="39"/>
      <c r="D119" s="39"/>
      <c r="E119" s="39"/>
      <c r="F119" s="39"/>
      <c r="G119" s="39"/>
      <c r="H119" s="39"/>
      <c r="I119" s="39"/>
      <c r="J119" s="39"/>
      <c r="K119" s="14"/>
    </row>
    <row r="120" spans="2:11" ht="11.25">
      <c r="B120" s="39"/>
      <c r="C120" s="39"/>
      <c r="D120" s="39"/>
      <c r="E120" s="39"/>
      <c r="F120" s="39"/>
      <c r="G120" s="39"/>
      <c r="H120" s="39"/>
      <c r="I120" s="39"/>
      <c r="J120" s="39"/>
      <c r="K120" s="14"/>
    </row>
    <row r="121" spans="2:11" ht="11.25">
      <c r="B121" s="39"/>
      <c r="C121" s="39"/>
      <c r="D121" s="39"/>
      <c r="E121" s="39"/>
      <c r="F121" s="39"/>
      <c r="G121" s="39"/>
      <c r="H121" s="39"/>
      <c r="I121" s="39"/>
      <c r="J121" s="39"/>
      <c r="K121" s="14"/>
    </row>
    <row r="122" spans="2:11" ht="11.25">
      <c r="B122" s="39"/>
      <c r="C122" s="39"/>
      <c r="D122" s="39"/>
      <c r="E122" s="39"/>
      <c r="F122" s="39"/>
      <c r="G122" s="39"/>
      <c r="H122" s="39"/>
      <c r="I122" s="39"/>
      <c r="J122" s="39"/>
      <c r="K122" s="14"/>
    </row>
    <row r="123" spans="6:11" ht="11.25">
      <c r="F123" s="38"/>
      <c r="I123" s="23"/>
      <c r="J123" s="40"/>
      <c r="K123" s="14"/>
    </row>
    <row r="124" spans="6:11" ht="11.25">
      <c r="F124" s="38"/>
      <c r="I124" s="23"/>
      <c r="J124" s="40"/>
      <c r="K124" s="14"/>
    </row>
    <row r="125" spans="6:11" ht="11.25">
      <c r="F125" s="38"/>
      <c r="I125" s="23"/>
      <c r="J125" s="40"/>
      <c r="K125" s="14"/>
    </row>
    <row r="126" spans="6:11" ht="11.25">
      <c r="F126" s="38"/>
      <c r="I126" s="23"/>
      <c r="J126" s="40"/>
      <c r="K126" s="14"/>
    </row>
    <row r="127" spans="6:11" ht="11.25">
      <c r="F127" s="38"/>
      <c r="I127" s="23"/>
      <c r="J127" s="40"/>
      <c r="K127" s="14"/>
    </row>
    <row r="128" spans="6:11" ht="11.25">
      <c r="F128" s="38"/>
      <c r="I128" s="23"/>
      <c r="J128" s="40"/>
      <c r="K128" s="14"/>
    </row>
    <row r="129" spans="6:11" ht="11.25">
      <c r="F129" s="38"/>
      <c r="I129" s="23"/>
      <c r="J129" s="40"/>
      <c r="K129" s="14"/>
    </row>
    <row r="130" spans="6:11" ht="11.25">
      <c r="F130" s="38"/>
      <c r="I130" s="23"/>
      <c r="J130" s="40"/>
      <c r="K130" s="14"/>
    </row>
    <row r="131" spans="6:11" ht="11.25">
      <c r="F131" s="38"/>
      <c r="I131" s="23"/>
      <c r="J131" s="40"/>
      <c r="K131" s="14"/>
    </row>
    <row r="132" spans="6:11" ht="11.25">
      <c r="F132" s="38"/>
      <c r="I132" s="23"/>
      <c r="J132" s="40"/>
      <c r="K132" s="14"/>
    </row>
    <row r="133" spans="6:11" ht="11.25">
      <c r="F133" s="38"/>
      <c r="I133" s="23"/>
      <c r="J133" s="40"/>
      <c r="K133" s="14"/>
    </row>
    <row r="134" spans="6:11" ht="11.25">
      <c r="F134" s="38"/>
      <c r="I134" s="23"/>
      <c r="J134" s="40"/>
      <c r="K134" s="14"/>
    </row>
    <row r="135" spans="6:11" ht="11.25">
      <c r="F135" s="38"/>
      <c r="I135" s="23"/>
      <c r="J135" s="40"/>
      <c r="K135" s="14"/>
    </row>
    <row r="136" spans="6:11" ht="11.25">
      <c r="F136" s="38"/>
      <c r="I136" s="23"/>
      <c r="J136" s="40"/>
      <c r="K136" s="14"/>
    </row>
    <row r="137" spans="6:11" ht="11.25">
      <c r="F137" s="38"/>
      <c r="I137" s="23"/>
      <c r="J137" s="40"/>
      <c r="K137" s="14"/>
    </row>
    <row r="138" spans="6:11" ht="11.25">
      <c r="F138" s="38"/>
      <c r="I138" s="23"/>
      <c r="J138" s="40"/>
      <c r="K138" s="14"/>
    </row>
    <row r="139" spans="6:11" ht="11.25">
      <c r="F139" s="38"/>
      <c r="I139" s="23"/>
      <c r="J139" s="40"/>
      <c r="K139" s="14"/>
    </row>
    <row r="140" spans="6:11" ht="11.25">
      <c r="F140" s="38"/>
      <c r="I140" s="23"/>
      <c r="J140" s="40"/>
      <c r="K140" s="14"/>
    </row>
    <row r="141" spans="6:11" ht="11.25">
      <c r="F141" s="38"/>
      <c r="I141" s="23"/>
      <c r="J141" s="40"/>
      <c r="K141" s="14"/>
    </row>
    <row r="142" spans="6:11" ht="11.25">
      <c r="F142" s="38"/>
      <c r="I142" s="23"/>
      <c r="J142" s="40"/>
      <c r="K142" s="14"/>
    </row>
    <row r="143" spans="6:11" ht="11.25">
      <c r="F143" s="38"/>
      <c r="I143" s="23"/>
      <c r="J143" s="40"/>
      <c r="K143" s="14"/>
    </row>
    <row r="144" spans="6:11" ht="11.25">
      <c r="F144" s="38"/>
      <c r="I144" s="23"/>
      <c r="J144" s="40"/>
      <c r="K144" s="14"/>
    </row>
    <row r="145" spans="6:11" ht="11.25">
      <c r="F145" s="38"/>
      <c r="I145" s="23"/>
      <c r="J145" s="40"/>
      <c r="K145" s="14"/>
    </row>
    <row r="146" spans="6:11" ht="11.25">
      <c r="F146" s="38"/>
      <c r="I146" s="23"/>
      <c r="J146" s="40"/>
      <c r="K146" s="14"/>
    </row>
    <row r="147" spans="6:11" ht="11.25">
      <c r="F147" s="38"/>
      <c r="I147" s="23"/>
      <c r="J147" s="40"/>
      <c r="K147" s="14"/>
    </row>
    <row r="148" spans="6:11" ht="11.25">
      <c r="F148" s="38"/>
      <c r="I148" s="23"/>
      <c r="J148" s="40"/>
      <c r="K148" s="14"/>
    </row>
    <row r="149" spans="6:11" ht="11.25">
      <c r="F149" s="38"/>
      <c r="I149" s="23"/>
      <c r="J149" s="40"/>
      <c r="K149" s="14"/>
    </row>
    <row r="150" spans="6:11" ht="11.25">
      <c r="F150" s="38"/>
      <c r="I150" s="23"/>
      <c r="J150" s="40"/>
      <c r="K150" s="14"/>
    </row>
    <row r="151" spans="6:11" ht="11.25">
      <c r="F151" s="38"/>
      <c r="I151" s="23"/>
      <c r="J151" s="40"/>
      <c r="K151" s="14"/>
    </row>
    <row r="152" spans="6:11" ht="11.25">
      <c r="F152" s="38"/>
      <c r="I152" s="23"/>
      <c r="J152" s="40"/>
      <c r="K152" s="14"/>
    </row>
    <row r="153" spans="6:11" ht="11.25">
      <c r="F153" s="38"/>
      <c r="I153" s="23"/>
      <c r="J153" s="40"/>
      <c r="K153" s="14"/>
    </row>
    <row r="154" spans="6:11" ht="11.25">
      <c r="F154" s="38"/>
      <c r="I154" s="23"/>
      <c r="J154" s="40"/>
      <c r="K154" s="14"/>
    </row>
    <row r="155" spans="6:11" ht="11.25">
      <c r="F155" s="38"/>
      <c r="I155" s="23"/>
      <c r="J155" s="40"/>
      <c r="K155" s="14"/>
    </row>
    <row r="156" spans="6:11" ht="11.25">
      <c r="F156" s="38"/>
      <c r="I156" s="23"/>
      <c r="J156" s="40"/>
      <c r="K156" s="14"/>
    </row>
    <row r="157" spans="6:11" ht="11.25">
      <c r="F157" s="38"/>
      <c r="I157" s="23"/>
      <c r="J157" s="40"/>
      <c r="K157" s="14"/>
    </row>
    <row r="158" spans="6:11" ht="11.25">
      <c r="F158" s="38"/>
      <c r="I158" s="23"/>
      <c r="J158" s="40"/>
      <c r="K158" s="14"/>
    </row>
    <row r="159" spans="6:11" ht="11.25">
      <c r="F159" s="38"/>
      <c r="I159" s="23"/>
      <c r="J159" s="40"/>
      <c r="K159" s="14"/>
    </row>
    <row r="160" spans="6:11" ht="11.25">
      <c r="F160" s="38"/>
      <c r="I160" s="23"/>
      <c r="J160" s="40"/>
      <c r="K160" s="14"/>
    </row>
    <row r="161" spans="6:11" ht="11.25">
      <c r="F161" s="38"/>
      <c r="I161" s="23"/>
      <c r="J161" s="40"/>
      <c r="K161" s="14"/>
    </row>
    <row r="162" spans="6:11" ht="11.25">
      <c r="F162" s="38"/>
      <c r="I162" s="23"/>
      <c r="J162" s="40"/>
      <c r="K162" s="14"/>
    </row>
    <row r="163" spans="6:11" ht="11.25">
      <c r="F163" s="38"/>
      <c r="I163" s="23"/>
      <c r="J163" s="40"/>
      <c r="K163" s="14"/>
    </row>
    <row r="164" spans="6:11" ht="11.25">
      <c r="F164" s="38"/>
      <c r="I164" s="23"/>
      <c r="J164" s="40"/>
      <c r="K164" s="14"/>
    </row>
    <row r="165" spans="6:11" ht="11.25">
      <c r="F165" s="38"/>
      <c r="I165" s="20"/>
      <c r="J165" s="40"/>
      <c r="K165" s="14"/>
    </row>
    <row r="166" spans="6:11" ht="11.25">
      <c r="F166" s="38"/>
      <c r="I166" s="20"/>
      <c r="J166" s="40"/>
      <c r="K166" s="14"/>
    </row>
    <row r="167" spans="6:11" ht="11.25">
      <c r="F167" s="38"/>
      <c r="I167" s="20"/>
      <c r="J167" s="40"/>
      <c r="K167" s="14"/>
    </row>
    <row r="168" spans="6:11" ht="11.25">
      <c r="F168" s="38"/>
      <c r="I168" s="20"/>
      <c r="J168" s="40"/>
      <c r="K168" s="14"/>
    </row>
    <row r="169" spans="6:11" ht="11.25">
      <c r="F169" s="38"/>
      <c r="I169" s="20"/>
      <c r="J169" s="40"/>
      <c r="K169" s="14"/>
    </row>
    <row r="170" spans="6:11" ht="11.25">
      <c r="F170" s="38"/>
      <c r="I170" s="20"/>
      <c r="J170" s="40"/>
      <c r="K170" s="14"/>
    </row>
    <row r="171" spans="6:11" ht="11.25">
      <c r="F171" s="38"/>
      <c r="I171" s="20"/>
      <c r="J171" s="40"/>
      <c r="K171" s="14"/>
    </row>
    <row r="172" spans="6:11" ht="11.25">
      <c r="F172" s="38"/>
      <c r="I172" s="20"/>
      <c r="J172" s="40"/>
      <c r="K172" s="14"/>
    </row>
    <row r="173" spans="6:11" ht="11.25">
      <c r="F173" s="38"/>
      <c r="I173" s="20"/>
      <c r="J173" s="40"/>
      <c r="K173" s="14"/>
    </row>
    <row r="174" spans="6:11" ht="11.25">
      <c r="F174" s="38"/>
      <c r="I174" s="20"/>
      <c r="J174" s="40"/>
      <c r="K174" s="14"/>
    </row>
    <row r="175" spans="6:11" ht="11.25">
      <c r="F175" s="38"/>
      <c r="I175" s="20"/>
      <c r="J175" s="40"/>
      <c r="K175" s="14"/>
    </row>
    <row r="176" spans="6:11" ht="11.25">
      <c r="F176" s="38"/>
      <c r="I176" s="20"/>
      <c r="J176" s="40"/>
      <c r="K176" s="14"/>
    </row>
    <row r="177" spans="6:11" ht="11.25">
      <c r="F177" s="38"/>
      <c r="I177" s="20"/>
      <c r="J177" s="40"/>
      <c r="K177" s="14"/>
    </row>
    <row r="178" spans="6:11" ht="11.25">
      <c r="F178" s="38"/>
      <c r="I178" s="20"/>
      <c r="J178" s="40"/>
      <c r="K178" s="14"/>
    </row>
    <row r="179" spans="6:11" ht="11.25">
      <c r="F179" s="38"/>
      <c r="I179" s="20"/>
      <c r="J179" s="40"/>
      <c r="K179" s="14"/>
    </row>
    <row r="180" spans="6:11" ht="11.25">
      <c r="F180" s="38"/>
      <c r="I180" s="20"/>
      <c r="J180" s="40"/>
      <c r="K180" s="14"/>
    </row>
    <row r="181" spans="6:11" ht="11.25">
      <c r="F181" s="38"/>
      <c r="I181" s="20"/>
      <c r="J181" s="40"/>
      <c r="K181" s="14"/>
    </row>
    <row r="182" spans="6:11" ht="11.25">
      <c r="F182" s="38"/>
      <c r="I182" s="20"/>
      <c r="J182" s="40"/>
      <c r="K182" s="14"/>
    </row>
    <row r="183" spans="6:11" ht="11.25">
      <c r="F183" s="38"/>
      <c r="I183" s="20"/>
      <c r="J183" s="40"/>
      <c r="K183" s="14"/>
    </row>
    <row r="184" spans="6:11" ht="11.25">
      <c r="F184" s="38"/>
      <c r="I184" s="20"/>
      <c r="J184" s="40"/>
      <c r="K184" s="14"/>
    </row>
    <row r="185" spans="6:11" ht="11.25">
      <c r="F185" s="38"/>
      <c r="I185" s="20"/>
      <c r="J185" s="40"/>
      <c r="K185" s="14"/>
    </row>
    <row r="186" spans="6:11" ht="11.25">
      <c r="F186" s="38"/>
      <c r="I186" s="20"/>
      <c r="J186" s="40"/>
      <c r="K186" s="14"/>
    </row>
    <row r="187" spans="6:11" ht="11.25">
      <c r="F187" s="38"/>
      <c r="K187" s="14"/>
    </row>
    <row r="188" spans="6:11" ht="11.25">
      <c r="F188" s="38"/>
      <c r="K188" s="14"/>
    </row>
    <row r="189" spans="6:11" ht="11.25">
      <c r="F189" s="38"/>
      <c r="K189" s="14"/>
    </row>
    <row r="190" spans="6:11" ht="11.25">
      <c r="F190" s="38"/>
      <c r="K190" s="14"/>
    </row>
    <row r="191" spans="6:11" ht="11.25">
      <c r="F191" s="38"/>
      <c r="K191" s="14"/>
    </row>
    <row r="192" spans="6:11" ht="11.25">
      <c r="F192" s="38"/>
      <c r="K192" s="14"/>
    </row>
    <row r="193" spans="6:11" ht="11.25">
      <c r="F193" s="38"/>
      <c r="K193" s="14"/>
    </row>
    <row r="194" spans="6:11" ht="11.25">
      <c r="F194" s="38"/>
      <c r="K194" s="14"/>
    </row>
    <row r="195" spans="6:11" ht="11.25">
      <c r="F195" s="38"/>
      <c r="K195" s="14"/>
    </row>
    <row r="196" spans="6:11" ht="11.25">
      <c r="F196" s="38"/>
      <c r="K196" s="14"/>
    </row>
    <row r="197" spans="6:11" ht="11.25">
      <c r="F197" s="38"/>
      <c r="K197" s="14"/>
    </row>
    <row r="198" spans="6:11" ht="11.25">
      <c r="F198" s="38"/>
      <c r="K198" s="14"/>
    </row>
    <row r="199" spans="6:11" ht="11.25">
      <c r="F199" s="38"/>
      <c r="K199" s="14"/>
    </row>
    <row r="200" spans="6:11" ht="11.25">
      <c r="F200" s="38"/>
      <c r="K200" s="14"/>
    </row>
    <row r="201" spans="6:11" ht="11.25">
      <c r="F201" s="38"/>
      <c r="K201" s="14"/>
    </row>
    <row r="202" spans="6:11" ht="11.25">
      <c r="F202" s="38"/>
      <c r="K202" s="14"/>
    </row>
    <row r="203" spans="6:11" ht="11.25">
      <c r="F203" s="38"/>
      <c r="K203" s="14"/>
    </row>
    <row r="204" spans="6:11" ht="11.25">
      <c r="F204" s="38"/>
      <c r="K204" s="14"/>
    </row>
    <row r="205" spans="6:11" ht="11.25">
      <c r="F205" s="38"/>
      <c r="K205" s="14"/>
    </row>
    <row r="206" spans="6:11" ht="11.25">
      <c r="F206" s="38"/>
      <c r="K206" s="14"/>
    </row>
    <row r="207" spans="6:11" ht="11.25">
      <c r="F207" s="38"/>
      <c r="K207" s="14"/>
    </row>
    <row r="208" spans="6:11" ht="11.25">
      <c r="F208" s="38"/>
      <c r="K208" s="14"/>
    </row>
    <row r="209" spans="6:11" ht="11.25">
      <c r="F209" s="38"/>
      <c r="K209" s="14"/>
    </row>
    <row r="210" spans="6:11" ht="11.25">
      <c r="F210" s="38"/>
      <c r="K210" s="14"/>
    </row>
    <row r="211" spans="6:11" ht="11.25">
      <c r="F211" s="38"/>
      <c r="K211" s="14"/>
    </row>
    <row r="212" spans="6:11" ht="11.25">
      <c r="F212" s="38"/>
      <c r="K212" s="14"/>
    </row>
    <row r="213" spans="6:11" ht="11.25">
      <c r="F213" s="38"/>
      <c r="K213" s="14"/>
    </row>
    <row r="214" spans="6:11" ht="11.25">
      <c r="F214" s="38"/>
      <c r="K214" s="14"/>
    </row>
    <row r="215" spans="6:11" ht="11.25">
      <c r="F215" s="38"/>
      <c r="K215" s="14"/>
    </row>
    <row r="216" spans="6:11" ht="11.25">
      <c r="F216" s="38"/>
      <c r="K216" s="14"/>
    </row>
    <row r="217" spans="6:11" ht="11.25">
      <c r="F217" s="38"/>
      <c r="K217" s="14"/>
    </row>
    <row r="218" spans="6:11" ht="11.25">
      <c r="F218" s="38"/>
      <c r="K218" s="14"/>
    </row>
    <row r="219" spans="6:11" ht="11.25">
      <c r="F219" s="38"/>
      <c r="K219" s="14"/>
    </row>
    <row r="220" spans="6:11" ht="11.25">
      <c r="F220" s="38"/>
      <c r="K220" s="14"/>
    </row>
    <row r="221" spans="6:11" ht="11.25">
      <c r="F221" s="38"/>
      <c r="K221" s="14"/>
    </row>
    <row r="222" spans="6:11" ht="11.25">
      <c r="F222" s="38"/>
      <c r="K222" s="14"/>
    </row>
    <row r="223" spans="6:11" ht="11.25">
      <c r="F223" s="38"/>
      <c r="K223" s="14"/>
    </row>
    <row r="224" spans="6:11" ht="11.25">
      <c r="F224" s="38"/>
      <c r="K224" s="14"/>
    </row>
    <row r="225" spans="6:11" ht="11.25">
      <c r="F225" s="38"/>
      <c r="K225" s="14"/>
    </row>
    <row r="226" spans="6:11" ht="11.25">
      <c r="F226" s="38"/>
      <c r="K226" s="14"/>
    </row>
    <row r="227" spans="6:11" ht="11.25">
      <c r="F227" s="38"/>
      <c r="K227" s="14"/>
    </row>
    <row r="228" spans="6:11" ht="11.25">
      <c r="F228" s="38"/>
      <c r="K228" s="14"/>
    </row>
    <row r="229" spans="6:11" ht="11.25">
      <c r="F229" s="38"/>
      <c r="K229" s="14"/>
    </row>
    <row r="230" spans="6:11" ht="11.25">
      <c r="F230" s="38"/>
      <c r="K230" s="14"/>
    </row>
    <row r="231" spans="6:11" ht="11.25">
      <c r="F231" s="38"/>
      <c r="K231" s="14"/>
    </row>
    <row r="232" spans="6:11" ht="11.25">
      <c r="F232" s="38"/>
      <c r="K232" s="14"/>
    </row>
    <row r="233" spans="6:11" ht="11.25">
      <c r="F233" s="38"/>
      <c r="K233" s="14"/>
    </row>
    <row r="234" spans="6:11" ht="11.25">
      <c r="F234" s="38"/>
      <c r="K234" s="14"/>
    </row>
    <row r="235" spans="6:11" ht="11.25">
      <c r="F235" s="38"/>
      <c r="K235" s="14"/>
    </row>
    <row r="236" spans="6:11" ht="11.25">
      <c r="F236" s="38"/>
      <c r="K236" s="14"/>
    </row>
    <row r="237" spans="6:11" ht="11.25">
      <c r="F237" s="38"/>
      <c r="K237" s="14"/>
    </row>
    <row r="238" spans="6:11" ht="11.25">
      <c r="F238" s="38"/>
      <c r="K238" s="14"/>
    </row>
    <row r="239" spans="6:11" ht="11.25">
      <c r="F239" s="38"/>
      <c r="K239" s="14"/>
    </row>
    <row r="240" spans="6:11" ht="11.25">
      <c r="F240" s="38"/>
      <c r="K240" s="14"/>
    </row>
    <row r="241" spans="6:11" ht="11.25">
      <c r="F241" s="38"/>
      <c r="K241" s="14"/>
    </row>
    <row r="242" spans="6:11" ht="11.25">
      <c r="F242" s="38"/>
      <c r="K242" s="14"/>
    </row>
    <row r="243" spans="6:11" ht="11.25">
      <c r="F243" s="38"/>
      <c r="K243" s="14"/>
    </row>
    <row r="244" spans="6:11" ht="11.25">
      <c r="F244" s="38"/>
      <c r="K244" s="14"/>
    </row>
    <row r="245" spans="6:11" ht="11.25">
      <c r="F245" s="38"/>
      <c r="K245" s="14"/>
    </row>
    <row r="246" spans="6:11" ht="11.25">
      <c r="F246" s="38"/>
      <c r="K246" s="14"/>
    </row>
    <row r="247" spans="6:11" ht="11.25">
      <c r="F247" s="38"/>
      <c r="K247" s="14"/>
    </row>
    <row r="248" spans="6:11" ht="11.25">
      <c r="F248" s="38"/>
      <c r="K248" s="14"/>
    </row>
    <row r="249" spans="6:11" ht="11.25">
      <c r="F249" s="38"/>
      <c r="K249" s="14"/>
    </row>
    <row r="250" spans="6:11" ht="11.25">
      <c r="F250" s="38"/>
      <c r="K250" s="14"/>
    </row>
    <row r="251" spans="6:11" ht="11.25">
      <c r="F251" s="38"/>
      <c r="K251" s="14"/>
    </row>
    <row r="252" spans="6:11" ht="11.25">
      <c r="F252" s="38"/>
      <c r="K252" s="14"/>
    </row>
    <row r="253" spans="6:11" ht="11.25">
      <c r="F253" s="38"/>
      <c r="K253" s="14"/>
    </row>
    <row r="254" spans="6:11" ht="11.25">
      <c r="F254" s="38"/>
      <c r="K254" s="14"/>
    </row>
    <row r="255" spans="6:11" ht="11.25">
      <c r="F255" s="38"/>
      <c r="K255" s="14"/>
    </row>
    <row r="256" spans="6:11" ht="11.25">
      <c r="F256" s="38"/>
      <c r="K256" s="14"/>
    </row>
    <row r="257" spans="6:11" ht="11.25">
      <c r="F257" s="38"/>
      <c r="K257" s="14"/>
    </row>
    <row r="258" spans="6:11" ht="11.25">
      <c r="F258" s="38"/>
      <c r="K258" s="14"/>
    </row>
    <row r="259" spans="6:11" ht="11.25">
      <c r="F259" s="38"/>
      <c r="K259" s="14"/>
    </row>
    <row r="260" spans="6:11" ht="11.25">
      <c r="F260" s="38"/>
      <c r="K260" s="14"/>
    </row>
    <row r="261" spans="6:11" ht="11.25">
      <c r="F261" s="38"/>
      <c r="K261" s="14"/>
    </row>
    <row r="262" spans="6:11" ht="11.25">
      <c r="F262" s="38"/>
      <c r="K262" s="14"/>
    </row>
    <row r="263" spans="6:11" ht="11.25">
      <c r="F263" s="38"/>
      <c r="K263" s="14"/>
    </row>
    <row r="264" spans="6:11" ht="11.25">
      <c r="F264" s="38"/>
      <c r="K264" s="14"/>
    </row>
    <row r="265" spans="6:11" ht="11.25">
      <c r="F265" s="38"/>
      <c r="K265" s="14"/>
    </row>
    <row r="266" spans="6:11" ht="11.25">
      <c r="F266" s="38"/>
      <c r="K266" s="14"/>
    </row>
    <row r="267" spans="6:11" ht="11.25">
      <c r="F267" s="38"/>
      <c r="K267" s="14"/>
    </row>
    <row r="268" spans="6:11" ht="11.25">
      <c r="F268" s="38"/>
      <c r="K268" s="14"/>
    </row>
    <row r="269" spans="6:11" ht="11.25">
      <c r="F269" s="38"/>
      <c r="K269" s="14"/>
    </row>
    <row r="270" spans="6:11" ht="11.25">
      <c r="F270" s="38"/>
      <c r="K270" s="14"/>
    </row>
    <row r="271" spans="6:11" ht="11.25">
      <c r="F271" s="38"/>
      <c r="K271" s="14"/>
    </row>
    <row r="272" spans="6:11" ht="11.25">
      <c r="F272" s="38"/>
      <c r="K272" s="14"/>
    </row>
    <row r="273" spans="6:11" ht="11.25">
      <c r="F273" s="38"/>
      <c r="K273" s="14"/>
    </row>
    <row r="274" spans="6:11" ht="11.25">
      <c r="F274" s="38"/>
      <c r="K274" s="14"/>
    </row>
    <row r="275" spans="6:11" ht="11.25">
      <c r="F275" s="38"/>
      <c r="K275" s="14"/>
    </row>
    <row r="276" spans="6:11" ht="11.25">
      <c r="F276" s="38"/>
      <c r="K276" s="14"/>
    </row>
    <row r="277" spans="6:11" ht="11.25">
      <c r="F277" s="38"/>
      <c r="K277" s="14"/>
    </row>
    <row r="278" spans="6:11" ht="11.25">
      <c r="F278" s="38"/>
      <c r="K278" s="14"/>
    </row>
    <row r="279" spans="6:11" ht="11.25">
      <c r="F279" s="38"/>
      <c r="K279" s="14"/>
    </row>
    <row r="280" spans="6:11" ht="11.25">
      <c r="F280" s="38"/>
      <c r="K280" s="14"/>
    </row>
    <row r="281" spans="6:11" ht="11.25">
      <c r="F281" s="38"/>
      <c r="K281" s="14"/>
    </row>
    <row r="282" spans="6:11" ht="11.25">
      <c r="F282" s="38"/>
      <c r="K282" s="14"/>
    </row>
    <row r="283" spans="6:11" ht="11.25">
      <c r="F283" s="38"/>
      <c r="K283" s="14"/>
    </row>
    <row r="284" spans="6:11" ht="11.25">
      <c r="F284" s="38"/>
      <c r="K284" s="14"/>
    </row>
    <row r="285" spans="6:11" ht="11.25">
      <c r="F285" s="38"/>
      <c r="K285" s="14"/>
    </row>
    <row r="286" spans="6:11" ht="11.25">
      <c r="F286" s="38"/>
      <c r="K286" s="14"/>
    </row>
    <row r="287" spans="6:11" ht="11.25">
      <c r="F287" s="38"/>
      <c r="K287" s="14"/>
    </row>
    <row r="288" spans="6:11" ht="11.25">
      <c r="F288" s="38"/>
      <c r="K288" s="14"/>
    </row>
    <row r="289" spans="6:11" ht="11.25">
      <c r="F289" s="38"/>
      <c r="K289" s="14"/>
    </row>
    <row r="290" spans="6:11" ht="11.25">
      <c r="F290" s="38"/>
      <c r="K290" s="14"/>
    </row>
    <row r="291" spans="6:11" ht="11.25">
      <c r="F291" s="38"/>
      <c r="K291" s="14"/>
    </row>
    <row r="292" spans="6:11" ht="11.25">
      <c r="F292" s="38"/>
      <c r="K292" s="14"/>
    </row>
    <row r="293" spans="6:11" ht="11.25">
      <c r="F293" s="38"/>
      <c r="K293" s="14"/>
    </row>
    <row r="294" spans="6:11" ht="11.25">
      <c r="F294" s="38"/>
      <c r="K294" s="14"/>
    </row>
    <row r="295" spans="6:11" ht="11.25">
      <c r="F295" s="38"/>
      <c r="K295" s="14"/>
    </row>
    <row r="296" spans="6:11" ht="11.25">
      <c r="F296" s="38"/>
      <c r="K296" s="14"/>
    </row>
    <row r="297" spans="6:11" ht="11.25">
      <c r="F297" s="38"/>
      <c r="K297" s="14"/>
    </row>
    <row r="298" spans="6:11" ht="11.25">
      <c r="F298" s="38"/>
      <c r="K298" s="14"/>
    </row>
    <row r="299" spans="6:11" ht="11.25">
      <c r="F299" s="38"/>
      <c r="K299" s="14"/>
    </row>
    <row r="300" spans="6:11" ht="11.25">
      <c r="F300" s="38"/>
      <c r="K300" s="14"/>
    </row>
    <row r="301" spans="6:11" ht="11.25">
      <c r="F301" s="38"/>
      <c r="K301" s="14"/>
    </row>
    <row r="302" spans="6:11" ht="11.25">
      <c r="F302" s="38"/>
      <c r="K302" s="14"/>
    </row>
    <row r="303" spans="6:11" ht="11.25">
      <c r="F303" s="38"/>
      <c r="K303" s="14"/>
    </row>
    <row r="304" spans="6:11" ht="11.25">
      <c r="F304" s="38"/>
      <c r="K304" s="14"/>
    </row>
    <row r="305" spans="6:11" ht="11.25">
      <c r="F305" s="38"/>
      <c r="K305" s="14"/>
    </row>
    <row r="306" spans="6:11" ht="11.25">
      <c r="F306" s="38"/>
      <c r="K306" s="14"/>
    </row>
    <row r="307" spans="6:11" ht="11.25">
      <c r="F307" s="38"/>
      <c r="K307" s="14"/>
    </row>
    <row r="308" spans="6:11" ht="11.25">
      <c r="F308" s="38"/>
      <c r="K308" s="14"/>
    </row>
    <row r="309" spans="6:11" ht="11.25">
      <c r="F309" s="38"/>
      <c r="K309" s="14"/>
    </row>
    <row r="310" spans="6:11" ht="11.25">
      <c r="F310" s="38"/>
      <c r="K310" s="14"/>
    </row>
    <row r="311" spans="6:11" ht="11.25">
      <c r="F311" s="38"/>
      <c r="K311" s="14"/>
    </row>
    <row r="312" spans="6:11" ht="11.25">
      <c r="F312" s="38"/>
      <c r="K312" s="14"/>
    </row>
    <row r="313" spans="6:11" ht="11.25">
      <c r="F313" s="38"/>
      <c r="K313" s="14"/>
    </row>
    <row r="314" spans="6:11" ht="11.25">
      <c r="F314" s="38"/>
      <c r="K314" s="14"/>
    </row>
    <row r="315" spans="6:11" ht="11.25">
      <c r="F315" s="38"/>
      <c r="K315" s="14"/>
    </row>
    <row r="316" spans="6:11" ht="11.25">
      <c r="F316" s="38"/>
      <c r="K316" s="14"/>
    </row>
    <row r="317" spans="6:11" ht="11.25">
      <c r="F317" s="38"/>
      <c r="K317" s="14"/>
    </row>
    <row r="318" spans="6:11" ht="11.25">
      <c r="F318" s="38"/>
      <c r="K318" s="14"/>
    </row>
    <row r="319" spans="6:11" ht="11.25">
      <c r="F319" s="38"/>
      <c r="K319" s="14"/>
    </row>
    <row r="320" spans="6:11" ht="11.25">
      <c r="F320" s="38"/>
      <c r="K320" s="14"/>
    </row>
    <row r="321" spans="6:11" ht="11.25">
      <c r="F321" s="38"/>
      <c r="K321" s="14"/>
    </row>
    <row r="322" spans="6:11" ht="11.25">
      <c r="F322" s="38"/>
      <c r="K322" s="14"/>
    </row>
    <row r="323" spans="6:11" ht="11.25">
      <c r="F323" s="38"/>
      <c r="K323" s="14"/>
    </row>
    <row r="324" spans="6:11" ht="11.25">
      <c r="F324" s="38"/>
      <c r="K324" s="14"/>
    </row>
    <row r="325" spans="6:11" ht="11.25">
      <c r="F325" s="38"/>
      <c r="K325" s="14"/>
    </row>
    <row r="326" spans="6:11" ht="11.25">
      <c r="F326" s="38"/>
      <c r="K326" s="14"/>
    </row>
    <row r="327" spans="6:11" ht="11.25">
      <c r="F327" s="38"/>
      <c r="K327" s="14"/>
    </row>
    <row r="328" spans="6:11" ht="11.25">
      <c r="F328" s="38"/>
      <c r="K328" s="14"/>
    </row>
    <row r="329" spans="6:11" ht="11.25">
      <c r="F329" s="38"/>
      <c r="K329" s="14"/>
    </row>
    <row r="330" spans="6:11" ht="11.25">
      <c r="F330" s="38"/>
      <c r="K330" s="14"/>
    </row>
    <row r="331" spans="6:11" ht="11.25">
      <c r="F331" s="38"/>
      <c r="K331" s="14"/>
    </row>
    <row r="332" spans="6:11" ht="11.25">
      <c r="F332" s="38"/>
      <c r="K332" s="14"/>
    </row>
    <row r="333" spans="6:11" ht="11.25">
      <c r="F333" s="38"/>
      <c r="K333" s="14"/>
    </row>
    <row r="334" spans="6:11" ht="11.25">
      <c r="F334" s="38"/>
      <c r="K334" s="14"/>
    </row>
    <row r="335" spans="6:11" ht="11.25">
      <c r="F335" s="38"/>
      <c r="K335" s="14"/>
    </row>
    <row r="336" spans="6:11" ht="11.25">
      <c r="F336" s="38"/>
      <c r="K336" s="14"/>
    </row>
    <row r="337" spans="6:11" ht="11.25">
      <c r="F337" s="38"/>
      <c r="K337" s="14"/>
    </row>
    <row r="338" spans="6:11" ht="11.25">
      <c r="F338" s="38"/>
      <c r="K338" s="14"/>
    </row>
    <row r="339" spans="6:11" ht="11.25">
      <c r="F339" s="38"/>
      <c r="K339" s="14"/>
    </row>
    <row r="340" spans="6:11" ht="11.25">
      <c r="F340" s="38"/>
      <c r="K340" s="14"/>
    </row>
    <row r="341" spans="6:11" ht="11.25">
      <c r="F341" s="38"/>
      <c r="K341" s="14"/>
    </row>
    <row r="342" spans="6:11" ht="11.25">
      <c r="F342" s="38"/>
      <c r="K342" s="14"/>
    </row>
    <row r="343" spans="6:11" ht="11.25">
      <c r="F343" s="38"/>
      <c r="K343" s="14"/>
    </row>
    <row r="344" spans="6:11" ht="11.25">
      <c r="F344" s="38"/>
      <c r="K344" s="14"/>
    </row>
    <row r="345" spans="6:11" ht="11.25">
      <c r="F345" s="38"/>
      <c r="K345" s="14"/>
    </row>
    <row r="346" spans="6:11" ht="11.25">
      <c r="F346" s="38"/>
      <c r="K346" s="14"/>
    </row>
    <row r="347" spans="6:11" ht="11.25">
      <c r="F347" s="38"/>
      <c r="K347" s="14"/>
    </row>
    <row r="348" spans="6:11" ht="11.25">
      <c r="F348" s="38"/>
      <c r="K348" s="14"/>
    </row>
    <row r="349" spans="6:11" ht="11.25">
      <c r="F349" s="38"/>
      <c r="K349" s="14"/>
    </row>
    <row r="350" spans="6:11" ht="11.25">
      <c r="F350" s="38"/>
      <c r="K350" s="14"/>
    </row>
    <row r="351" spans="6:11" ht="11.25">
      <c r="F351" s="38"/>
      <c r="K351" s="14"/>
    </row>
    <row r="352" spans="6:11" ht="11.25">
      <c r="F352" s="38"/>
      <c r="K352" s="14"/>
    </row>
    <row r="353" spans="6:11" ht="11.25">
      <c r="F353" s="38"/>
      <c r="K353" s="14"/>
    </row>
    <row r="354" spans="6:11" ht="11.25">
      <c r="F354" s="38"/>
      <c r="K354" s="14"/>
    </row>
    <row r="355" spans="6:11" ht="11.25">
      <c r="F355" s="38"/>
      <c r="K355" s="14"/>
    </row>
    <row r="356" spans="6:11" ht="11.25">
      <c r="F356" s="38"/>
      <c r="K356" s="14"/>
    </row>
    <row r="357" spans="6:11" ht="11.25">
      <c r="F357" s="38"/>
      <c r="K357" s="14"/>
    </row>
    <row r="358" spans="6:11" ht="11.25">
      <c r="F358" s="38"/>
      <c r="K358" s="14"/>
    </row>
    <row r="359" spans="6:11" ht="11.25">
      <c r="F359" s="38"/>
      <c r="K359" s="14"/>
    </row>
    <row r="360" spans="6:11" ht="11.25">
      <c r="F360" s="38"/>
      <c r="K360" s="14"/>
    </row>
    <row r="361" spans="6:11" ht="11.25">
      <c r="F361" s="38"/>
      <c r="K361" s="14"/>
    </row>
    <row r="362" spans="6:11" ht="11.25">
      <c r="F362" s="38"/>
      <c r="K362" s="14"/>
    </row>
    <row r="363" spans="6:11" ht="11.25">
      <c r="F363" s="38"/>
      <c r="K363" s="14"/>
    </row>
    <row r="364" spans="6:11" ht="11.25">
      <c r="F364" s="38"/>
      <c r="K364" s="14"/>
    </row>
    <row r="365" spans="6:11" ht="11.25">
      <c r="F365" s="38"/>
      <c r="K365" s="14"/>
    </row>
    <row r="366" spans="6:11" ht="11.25">
      <c r="F366" s="38"/>
      <c r="K366" s="14"/>
    </row>
    <row r="367" spans="6:11" ht="11.25">
      <c r="F367" s="38"/>
      <c r="K367" s="14"/>
    </row>
    <row r="368" spans="6:11" ht="11.25">
      <c r="F368" s="38"/>
      <c r="K368" s="14"/>
    </row>
    <row r="369" spans="6:11" ht="11.25">
      <c r="F369" s="38"/>
      <c r="K369" s="14"/>
    </row>
    <row r="370" spans="6:11" ht="11.25">
      <c r="F370" s="38"/>
      <c r="K370" s="14"/>
    </row>
    <row r="371" spans="6:11" ht="11.25">
      <c r="F371" s="38"/>
      <c r="K371" s="14"/>
    </row>
    <row r="372" spans="6:11" ht="11.25">
      <c r="F372" s="38"/>
      <c r="K372" s="14"/>
    </row>
    <row r="373" spans="6:11" ht="11.25">
      <c r="F373" s="38"/>
      <c r="K373" s="14"/>
    </row>
    <row r="374" spans="6:11" ht="11.25">
      <c r="F374" s="38"/>
      <c r="K374" s="14"/>
    </row>
    <row r="375" spans="6:11" ht="11.25">
      <c r="F375" s="38"/>
      <c r="K375" s="14"/>
    </row>
    <row r="376" spans="6:11" ht="11.25">
      <c r="F376" s="38"/>
      <c r="K376" s="14"/>
    </row>
    <row r="377" spans="6:11" ht="11.25">
      <c r="F377" s="38"/>
      <c r="K377" s="14"/>
    </row>
    <row r="378" spans="6:11" ht="11.25">
      <c r="F378" s="38"/>
      <c r="K378" s="14"/>
    </row>
    <row r="379" spans="6:11" ht="11.25">
      <c r="F379" s="38"/>
      <c r="K379" s="14"/>
    </row>
    <row r="380" spans="6:11" ht="11.25">
      <c r="F380" s="38"/>
      <c r="K380" s="14"/>
    </row>
    <row r="381" spans="6:11" ht="11.25">
      <c r="F381" s="38"/>
      <c r="K381" s="14"/>
    </row>
    <row r="382" spans="6:11" ht="11.25">
      <c r="F382" s="38"/>
      <c r="K382" s="14"/>
    </row>
    <row r="383" spans="6:11" ht="11.25">
      <c r="F383" s="38"/>
      <c r="K383" s="14"/>
    </row>
    <row r="384" spans="6:11" ht="11.25">
      <c r="F384" s="38"/>
      <c r="K384" s="14"/>
    </row>
    <row r="385" spans="6:11" ht="11.25">
      <c r="F385" s="38"/>
      <c r="K385" s="14"/>
    </row>
    <row r="386" spans="6:11" ht="11.25">
      <c r="F386" s="38"/>
      <c r="K386" s="14"/>
    </row>
    <row r="387" spans="6:11" ht="11.25">
      <c r="F387" s="38"/>
      <c r="K387" s="14"/>
    </row>
    <row r="388" spans="6:11" ht="11.25">
      <c r="F388" s="38"/>
      <c r="K388" s="14"/>
    </row>
    <row r="389" spans="6:11" ht="11.25">
      <c r="F389" s="38"/>
      <c r="K389" s="14"/>
    </row>
    <row r="390" spans="6:11" ht="11.25">
      <c r="F390" s="38"/>
      <c r="K390" s="14"/>
    </row>
    <row r="391" spans="6:11" ht="11.25">
      <c r="F391" s="38"/>
      <c r="K391" s="14"/>
    </row>
    <row r="392" spans="6:11" ht="11.25">
      <c r="F392" s="38"/>
      <c r="K392" s="14"/>
    </row>
    <row r="393" spans="6:11" ht="11.25">
      <c r="F393" s="38"/>
      <c r="K393" s="14"/>
    </row>
    <row r="394" spans="6:11" ht="11.25">
      <c r="F394" s="38"/>
      <c r="K394" s="14"/>
    </row>
    <row r="395" spans="6:11" ht="11.25">
      <c r="F395" s="38"/>
      <c r="K395" s="14"/>
    </row>
    <row r="396" spans="6:11" ht="11.25">
      <c r="F396" s="38"/>
      <c r="K396" s="14"/>
    </row>
    <row r="397" spans="6:11" ht="11.25">
      <c r="F397" s="38"/>
      <c r="K397" s="14"/>
    </row>
    <row r="398" spans="6:11" ht="11.25">
      <c r="F398" s="38"/>
      <c r="K398" s="14"/>
    </row>
    <row r="399" spans="6:11" ht="11.25">
      <c r="F399" s="38"/>
      <c r="K399" s="14"/>
    </row>
    <row r="400" spans="6:11" ht="11.25">
      <c r="F400" s="38"/>
      <c r="K400" s="14"/>
    </row>
    <row r="401" spans="6:11" ht="11.25">
      <c r="F401" s="38"/>
      <c r="K401" s="14"/>
    </row>
    <row r="402" spans="6:11" ht="11.25">
      <c r="F402" s="38"/>
      <c r="K402" s="14"/>
    </row>
    <row r="403" spans="6:11" ht="11.25">
      <c r="F403" s="38"/>
      <c r="K403" s="14"/>
    </row>
    <row r="404" spans="6:11" ht="11.25">
      <c r="F404" s="38"/>
      <c r="K404" s="14"/>
    </row>
    <row r="405" spans="6:11" ht="11.25">
      <c r="F405" s="38"/>
      <c r="K405" s="14"/>
    </row>
    <row r="406" spans="6:11" ht="11.25">
      <c r="F406" s="38"/>
      <c r="K406" s="14"/>
    </row>
    <row r="407" spans="6:11" ht="11.25">
      <c r="F407" s="38"/>
      <c r="K407" s="14"/>
    </row>
    <row r="408" spans="6:11" ht="11.25">
      <c r="F408" s="38"/>
      <c r="K408" s="14"/>
    </row>
    <row r="409" spans="6:11" ht="11.25">
      <c r="F409" s="38"/>
      <c r="K409" s="14"/>
    </row>
    <row r="410" spans="6:11" ht="11.25">
      <c r="F410" s="38"/>
      <c r="K410" s="14"/>
    </row>
    <row r="411" spans="6:11" ht="11.25">
      <c r="F411" s="38"/>
      <c r="K411" s="14"/>
    </row>
    <row r="412" spans="6:11" ht="11.25">
      <c r="F412" s="38"/>
      <c r="K412" s="14"/>
    </row>
    <row r="413" spans="6:11" ht="11.25">
      <c r="F413" s="38"/>
      <c r="K413" s="14"/>
    </row>
    <row r="414" spans="6:11" ht="11.25">
      <c r="F414" s="38"/>
      <c r="K414" s="14"/>
    </row>
    <row r="415" spans="6:11" ht="11.25">
      <c r="F415" s="38"/>
      <c r="K415" s="14"/>
    </row>
    <row r="416" spans="6:11" ht="11.25">
      <c r="F416" s="38"/>
      <c r="K416" s="14"/>
    </row>
    <row r="417" spans="6:11" ht="11.25">
      <c r="F417" s="38"/>
      <c r="K417" s="14"/>
    </row>
    <row r="418" spans="6:11" ht="11.25">
      <c r="F418" s="38"/>
      <c r="K418" s="14"/>
    </row>
    <row r="419" spans="6:11" ht="11.25">
      <c r="F419" s="38"/>
      <c r="K419" s="14"/>
    </row>
    <row r="420" spans="6:11" ht="11.25">
      <c r="F420" s="38"/>
      <c r="K420" s="14"/>
    </row>
    <row r="421" spans="6:11" ht="11.25">
      <c r="F421" s="38"/>
      <c r="K421" s="14"/>
    </row>
    <row r="422" spans="6:11" ht="11.25">
      <c r="F422" s="38"/>
      <c r="K422" s="14"/>
    </row>
    <row r="423" spans="6:11" ht="11.25">
      <c r="F423" s="38"/>
      <c r="K423" s="14"/>
    </row>
    <row r="424" spans="6:11" ht="11.25">
      <c r="F424" s="38"/>
      <c r="K424" s="14"/>
    </row>
    <row r="425" spans="6:11" ht="11.25">
      <c r="F425" s="38"/>
      <c r="K425" s="14"/>
    </row>
    <row r="426" spans="6:11" ht="11.25">
      <c r="F426" s="38"/>
      <c r="K426" s="14"/>
    </row>
    <row r="427" spans="6:11" ht="11.25">
      <c r="F427" s="38"/>
      <c r="K427" s="14"/>
    </row>
    <row r="428" spans="6:11" ht="11.25">
      <c r="F428" s="38"/>
      <c r="K428" s="14"/>
    </row>
    <row r="429" spans="6:11" ht="11.25">
      <c r="F429" s="38"/>
      <c r="K429" s="14"/>
    </row>
    <row r="430" spans="6:11" ht="11.25">
      <c r="F430" s="38"/>
      <c r="K430" s="14"/>
    </row>
    <row r="431" spans="6:11" ht="11.25">
      <c r="F431" s="38"/>
      <c r="K431" s="14"/>
    </row>
    <row r="432" spans="6:11" ht="11.25">
      <c r="F432" s="38"/>
      <c r="K432" s="14"/>
    </row>
    <row r="433" spans="6:11" ht="11.25">
      <c r="F433" s="38"/>
      <c r="K433" s="14"/>
    </row>
    <row r="434" spans="6:11" ht="11.25">
      <c r="F434" s="38"/>
      <c r="K434" s="14"/>
    </row>
    <row r="435" spans="6:11" ht="11.25">
      <c r="F435" s="38"/>
      <c r="K435" s="14"/>
    </row>
    <row r="436" spans="6:11" ht="11.25">
      <c r="F436" s="38"/>
      <c r="K436" s="14"/>
    </row>
    <row r="437" spans="6:11" ht="11.25">
      <c r="F437" s="38"/>
      <c r="K437" s="14"/>
    </row>
    <row r="438" spans="6:11" ht="11.25">
      <c r="F438" s="38"/>
      <c r="K438" s="14"/>
    </row>
    <row r="439" spans="6:11" ht="11.25">
      <c r="F439" s="38"/>
      <c r="K439" s="14"/>
    </row>
    <row r="440" spans="6:11" ht="11.25">
      <c r="F440" s="38"/>
      <c r="K440" s="14"/>
    </row>
    <row r="441" spans="6:11" ht="11.25">
      <c r="F441" s="38"/>
      <c r="K441" s="14"/>
    </row>
    <row r="442" spans="6:11" ht="11.25">
      <c r="F442" s="38"/>
      <c r="K442" s="14"/>
    </row>
    <row r="443" spans="6:11" ht="11.25">
      <c r="F443" s="38"/>
      <c r="K443" s="14"/>
    </row>
    <row r="444" spans="6:11" ht="11.25">
      <c r="F444" s="38"/>
      <c r="K444" s="14"/>
    </row>
    <row r="445" spans="6:11" ht="11.25">
      <c r="F445" s="38"/>
      <c r="K445" s="14"/>
    </row>
    <row r="446" spans="6:11" ht="11.25">
      <c r="F446" s="38"/>
      <c r="K446" s="14"/>
    </row>
    <row r="447" spans="6:11" ht="11.25">
      <c r="F447" s="38"/>
      <c r="K447" s="14"/>
    </row>
    <row r="448" spans="6:11" ht="11.25">
      <c r="F448" s="38"/>
      <c r="K448" s="14"/>
    </row>
    <row r="449" spans="6:11" ht="11.25">
      <c r="F449" s="38"/>
      <c r="K449" s="14"/>
    </row>
    <row r="450" spans="6:11" ht="11.25">
      <c r="F450" s="38"/>
      <c r="K450" s="14"/>
    </row>
    <row r="451" spans="6:11" ht="11.25">
      <c r="F451" s="38"/>
      <c r="K451" s="14"/>
    </row>
    <row r="452" spans="6:11" ht="11.25">
      <c r="F452" s="38"/>
      <c r="K452" s="14"/>
    </row>
    <row r="453" spans="6:11" ht="11.25">
      <c r="F453" s="38"/>
      <c r="K453" s="14"/>
    </row>
    <row r="454" spans="6:11" ht="11.25">
      <c r="F454" s="38"/>
      <c r="K454" s="14"/>
    </row>
    <row r="455" spans="6:11" ht="11.25">
      <c r="F455" s="38"/>
      <c r="K455" s="14"/>
    </row>
    <row r="456" spans="6:11" ht="11.25">
      <c r="F456" s="38"/>
      <c r="K456" s="14"/>
    </row>
    <row r="457" spans="6:11" ht="11.25">
      <c r="F457" s="38"/>
      <c r="K457" s="14"/>
    </row>
    <row r="458" spans="6:11" ht="11.25">
      <c r="F458" s="38"/>
      <c r="K458" s="14"/>
    </row>
    <row r="459" spans="6:11" ht="11.25">
      <c r="F459" s="38"/>
      <c r="K459" s="14"/>
    </row>
    <row r="460" spans="6:11" ht="11.25">
      <c r="F460" s="38"/>
      <c r="K460" s="14"/>
    </row>
    <row r="461" spans="6:11" ht="11.25">
      <c r="F461" s="38"/>
      <c r="K461" s="14"/>
    </row>
    <row r="462" spans="6:11" ht="11.25">
      <c r="F462" s="38"/>
      <c r="K462" s="14"/>
    </row>
    <row r="463" spans="6:11" ht="11.25">
      <c r="F463" s="38"/>
      <c r="K463" s="14"/>
    </row>
    <row r="464" spans="6:11" ht="11.25">
      <c r="F464" s="38"/>
      <c r="K464" s="14"/>
    </row>
    <row r="465" spans="6:11" ht="11.25">
      <c r="F465" s="38"/>
      <c r="K465" s="14"/>
    </row>
    <row r="466" spans="6:11" ht="11.25">
      <c r="F466" s="38"/>
      <c r="K466" s="14"/>
    </row>
    <row r="467" spans="6:11" ht="11.25">
      <c r="F467" s="38"/>
      <c r="K467" s="14"/>
    </row>
    <row r="468" spans="6:11" ht="11.25">
      <c r="F468" s="38"/>
      <c r="K468" s="14"/>
    </row>
    <row r="469" spans="6:11" ht="11.25">
      <c r="F469" s="38"/>
      <c r="K469" s="14"/>
    </row>
    <row r="470" spans="6:11" ht="11.25">
      <c r="F470" s="38"/>
      <c r="K470" s="14"/>
    </row>
    <row r="471" spans="6:11" ht="11.25">
      <c r="F471" s="38"/>
      <c r="K471" s="14"/>
    </row>
    <row r="472" spans="6:11" ht="11.25">
      <c r="F472" s="38"/>
      <c r="K472" s="14"/>
    </row>
    <row r="473" spans="6:11" ht="11.25">
      <c r="F473" s="38"/>
      <c r="K473" s="14"/>
    </row>
    <row r="474" spans="6:11" ht="11.25">
      <c r="F474" s="38"/>
      <c r="K474" s="14"/>
    </row>
    <row r="475" spans="6:11" ht="11.25">
      <c r="F475" s="38"/>
      <c r="K475" s="14"/>
    </row>
    <row r="476" spans="6:11" ht="11.25">
      <c r="F476" s="38"/>
      <c r="K476" s="14"/>
    </row>
    <row r="477" spans="6:11" ht="11.25">
      <c r="F477" s="38"/>
      <c r="K477" s="14"/>
    </row>
    <row r="478" spans="6:11" ht="11.25">
      <c r="F478" s="38"/>
      <c r="K478" s="14"/>
    </row>
    <row r="479" spans="6:11" ht="11.25">
      <c r="F479" s="38"/>
      <c r="K479" s="14"/>
    </row>
    <row r="480" spans="6:11" ht="11.25">
      <c r="F480" s="38"/>
      <c r="K480" s="14"/>
    </row>
    <row r="481" spans="6:11" ht="11.25">
      <c r="F481" s="38"/>
      <c r="K481" s="14"/>
    </row>
    <row r="482" spans="6:11" ht="11.25">
      <c r="F482" s="38"/>
      <c r="K482" s="14"/>
    </row>
    <row r="483" spans="6:11" ht="11.25">
      <c r="F483" s="38"/>
      <c r="K483" s="14"/>
    </row>
    <row r="484" spans="6:11" ht="11.25">
      <c r="F484" s="38"/>
      <c r="K484" s="14"/>
    </row>
    <row r="485" spans="6:11" ht="11.25">
      <c r="F485" s="38"/>
      <c r="K485" s="14"/>
    </row>
    <row r="486" spans="6:11" ht="11.25">
      <c r="F486" s="38"/>
      <c r="K486" s="14"/>
    </row>
    <row r="487" spans="6:11" ht="11.25">
      <c r="F487" s="38"/>
      <c r="K487" s="14"/>
    </row>
    <row r="488" spans="6:11" ht="11.25">
      <c r="F488" s="38"/>
      <c r="K488" s="14"/>
    </row>
    <row r="489" spans="6:11" ht="11.25">
      <c r="F489" s="38"/>
      <c r="K489" s="14"/>
    </row>
    <row r="490" spans="6:11" ht="11.25">
      <c r="F490" s="38"/>
      <c r="K490" s="14"/>
    </row>
    <row r="491" spans="6:11" ht="11.25">
      <c r="F491" s="38"/>
      <c r="K491" s="14"/>
    </row>
    <row r="492" spans="6:11" ht="11.25">
      <c r="F492" s="38"/>
      <c r="K492" s="14"/>
    </row>
    <row r="493" spans="6:11" ht="11.25">
      <c r="F493" s="38"/>
      <c r="K493" s="14"/>
    </row>
    <row r="494" spans="6:11" ht="11.25">
      <c r="F494" s="38"/>
      <c r="K494" s="14"/>
    </row>
    <row r="495" spans="6:11" ht="11.25">
      <c r="F495" s="38"/>
      <c r="K495" s="14"/>
    </row>
    <row r="496" spans="6:11" ht="11.25">
      <c r="F496" s="38"/>
      <c r="K496" s="14"/>
    </row>
    <row r="497" spans="6:11" ht="11.25">
      <c r="F497" s="38"/>
      <c r="K497" s="14"/>
    </row>
    <row r="498" spans="6:11" ht="11.25">
      <c r="F498" s="38"/>
      <c r="K498" s="14"/>
    </row>
    <row r="499" spans="6:11" ht="11.25">
      <c r="F499" s="38"/>
      <c r="K499" s="14"/>
    </row>
    <row r="500" spans="6:11" ht="11.25">
      <c r="F500" s="38"/>
      <c r="K500" s="14"/>
    </row>
    <row r="501" spans="6:11" ht="11.25">
      <c r="F501" s="38"/>
      <c r="K501" s="14"/>
    </row>
    <row r="502" spans="6:11" ht="11.25">
      <c r="F502" s="38"/>
      <c r="K502" s="14"/>
    </row>
    <row r="503" spans="6:11" ht="11.25">
      <c r="F503" s="38"/>
      <c r="K503" s="14"/>
    </row>
    <row r="504" spans="6:11" ht="11.25">
      <c r="F504" s="38"/>
      <c r="K504" s="14"/>
    </row>
    <row r="505" spans="6:11" ht="11.25">
      <c r="F505" s="38"/>
      <c r="K505" s="14"/>
    </row>
    <row r="506" spans="6:11" ht="11.25">
      <c r="F506" s="38"/>
      <c r="K506" s="14"/>
    </row>
    <row r="507" spans="6:11" ht="11.25">
      <c r="F507" s="38"/>
      <c r="K507" s="14"/>
    </row>
    <row r="508" spans="6:11" ht="11.25">
      <c r="F508" s="38"/>
      <c r="K508" s="14"/>
    </row>
    <row r="509" spans="6:11" ht="11.25">
      <c r="F509" s="38"/>
      <c r="K509" s="14"/>
    </row>
    <row r="510" spans="6:11" ht="11.25">
      <c r="F510" s="38"/>
      <c r="K510" s="14"/>
    </row>
    <row r="511" spans="6:11" ht="11.25">
      <c r="F511" s="38"/>
      <c r="K511" s="14"/>
    </row>
    <row r="512" spans="6:11" ht="11.25">
      <c r="F512" s="38"/>
      <c r="K512" s="14"/>
    </row>
    <row r="513" spans="6:11" ht="11.25">
      <c r="F513" s="38"/>
      <c r="K513" s="14"/>
    </row>
    <row r="514" spans="6:11" ht="11.25">
      <c r="F514" s="38"/>
      <c r="K514" s="14"/>
    </row>
    <row r="515" spans="6:11" ht="11.25">
      <c r="F515" s="38"/>
      <c r="K515" s="14"/>
    </row>
    <row r="516" spans="6:11" ht="11.25">
      <c r="F516" s="38"/>
      <c r="K516" s="14"/>
    </row>
    <row r="517" spans="6:11" ht="11.25">
      <c r="F517" s="38"/>
      <c r="K517" s="14"/>
    </row>
    <row r="518" spans="6:11" ht="11.25">
      <c r="F518" s="38"/>
      <c r="K518" s="14"/>
    </row>
    <row r="519" spans="6:11" ht="11.25">
      <c r="F519" s="38"/>
      <c r="K519" s="14"/>
    </row>
    <row r="520" spans="6:11" ht="11.25">
      <c r="F520" s="38"/>
      <c r="K520" s="14"/>
    </row>
    <row r="521" spans="6:11" ht="11.25">
      <c r="F521" s="38"/>
      <c r="K521" s="14"/>
    </row>
    <row r="522" spans="6:11" ht="11.25">
      <c r="F522" s="38"/>
      <c r="K522" s="14"/>
    </row>
    <row r="523" spans="6:11" ht="11.25">
      <c r="F523" s="38"/>
      <c r="K523" s="14"/>
    </row>
    <row r="524" spans="6:11" ht="11.25">
      <c r="F524" s="38"/>
      <c r="K524" s="14"/>
    </row>
    <row r="525" spans="6:11" ht="11.25">
      <c r="F525" s="38"/>
      <c r="K525" s="14"/>
    </row>
    <row r="526" spans="6:11" ht="11.25">
      <c r="F526" s="38"/>
      <c r="K526" s="14"/>
    </row>
    <row r="527" spans="6:11" ht="11.25">
      <c r="F527" s="38"/>
      <c r="K527" s="14"/>
    </row>
    <row r="528" spans="6:11" ht="11.25">
      <c r="F528" s="38"/>
      <c r="K528" s="14"/>
    </row>
    <row r="529" spans="6:11" ht="11.25">
      <c r="F529" s="38"/>
      <c r="K529" s="14"/>
    </row>
    <row r="530" spans="6:11" ht="11.25">
      <c r="F530" s="38"/>
      <c r="K530" s="14"/>
    </row>
    <row r="531" spans="6:11" ht="11.25">
      <c r="F531" s="38"/>
      <c r="K531" s="14"/>
    </row>
    <row r="532" spans="6:11" ht="11.25">
      <c r="F532" s="38"/>
      <c r="K532" s="14"/>
    </row>
    <row r="533" spans="6:11" ht="11.25">
      <c r="F533" s="38"/>
      <c r="K533" s="14"/>
    </row>
    <row r="534" spans="6:11" ht="11.25">
      <c r="F534" s="38"/>
      <c r="K534" s="14"/>
    </row>
    <row r="535" spans="6:11" ht="11.25">
      <c r="F535" s="38"/>
      <c r="K535" s="14"/>
    </row>
    <row r="536" spans="6:11" ht="11.25">
      <c r="F536" s="38"/>
      <c r="K536" s="14"/>
    </row>
    <row r="537" spans="6:11" ht="11.25">
      <c r="F537" s="38"/>
      <c r="K537" s="14"/>
    </row>
    <row r="538" spans="6:11" ht="11.25">
      <c r="F538" s="38"/>
      <c r="K538" s="14"/>
    </row>
    <row r="539" spans="6:11" ht="11.25">
      <c r="F539" s="38"/>
      <c r="K539" s="14"/>
    </row>
    <row r="540" spans="6:11" ht="11.25">
      <c r="F540" s="38"/>
      <c r="K540" s="14"/>
    </row>
    <row r="541" spans="6:11" ht="11.25">
      <c r="F541" s="38"/>
      <c r="K541" s="14"/>
    </row>
    <row r="542" spans="6:11" ht="11.25">
      <c r="F542" s="38"/>
      <c r="K542" s="14"/>
    </row>
    <row r="543" spans="6:11" ht="11.25">
      <c r="F543" s="38"/>
      <c r="K543" s="14"/>
    </row>
    <row r="544" spans="6:11" ht="11.25">
      <c r="F544" s="38"/>
      <c r="K544" s="14"/>
    </row>
    <row r="545" spans="6:11" ht="11.25">
      <c r="F545" s="38"/>
      <c r="K545" s="14"/>
    </row>
    <row r="546" spans="6:11" ht="11.25">
      <c r="F546" s="38"/>
      <c r="K546" s="14"/>
    </row>
    <row r="547" spans="6:11" ht="11.25">
      <c r="F547" s="38"/>
      <c r="K547" s="14"/>
    </row>
    <row r="548" spans="6:11" ht="11.25">
      <c r="F548" s="38"/>
      <c r="K548" s="14"/>
    </row>
    <row r="549" spans="6:11" ht="11.25">
      <c r="F549" s="38"/>
      <c r="K549" s="14"/>
    </row>
    <row r="550" spans="6:11" ht="11.25">
      <c r="F550" s="38"/>
      <c r="K550" s="14"/>
    </row>
    <row r="551" spans="6:11" ht="11.25">
      <c r="F551" s="38"/>
      <c r="K551" s="14"/>
    </row>
    <row r="552" spans="6:11" ht="11.25">
      <c r="F552" s="38"/>
      <c r="K552" s="14"/>
    </row>
    <row r="553" spans="6:11" ht="11.25">
      <c r="F553" s="38"/>
      <c r="K553" s="14"/>
    </row>
    <row r="554" spans="6:11" ht="11.25">
      <c r="F554" s="38"/>
      <c r="K554" s="14"/>
    </row>
    <row r="555" spans="6:11" ht="11.25">
      <c r="F555" s="38"/>
      <c r="K555" s="14"/>
    </row>
    <row r="556" spans="6:11" ht="11.25">
      <c r="F556" s="38"/>
      <c r="K556" s="14"/>
    </row>
    <row r="557" spans="6:11" ht="11.25">
      <c r="F557" s="38"/>
      <c r="K557" s="14"/>
    </row>
    <row r="558" spans="6:11" ht="11.25">
      <c r="F558" s="38"/>
      <c r="K558" s="14"/>
    </row>
    <row r="559" spans="6:11" ht="11.25">
      <c r="F559" s="38"/>
      <c r="K559" s="14"/>
    </row>
    <row r="560" spans="6:11" ht="11.25">
      <c r="F560" s="38"/>
      <c r="K560" s="14"/>
    </row>
    <row r="561" spans="6:11" ht="11.25">
      <c r="F561" s="38"/>
      <c r="K561" s="14"/>
    </row>
    <row r="562" spans="6:11" ht="11.25">
      <c r="F562" s="38"/>
      <c r="K562" s="14"/>
    </row>
    <row r="563" spans="6:11" ht="11.25">
      <c r="F563" s="38"/>
      <c r="K563" s="14"/>
    </row>
    <row r="564" spans="6:11" ht="11.25">
      <c r="F564" s="38"/>
      <c r="K564" s="14"/>
    </row>
    <row r="565" spans="6:11" ht="11.25">
      <c r="F565" s="38"/>
      <c r="K565" s="14"/>
    </row>
    <row r="566" spans="6:11" ht="11.25">
      <c r="F566" s="38"/>
      <c r="K566" s="14"/>
    </row>
    <row r="567" spans="6:11" ht="11.25">
      <c r="F567" s="38"/>
      <c r="K567" s="14"/>
    </row>
    <row r="568" spans="6:11" ht="11.25">
      <c r="F568" s="38"/>
      <c r="K568" s="14"/>
    </row>
    <row r="569" spans="6:11" ht="11.25">
      <c r="F569" s="38"/>
      <c r="K569" s="14"/>
    </row>
    <row r="570" spans="6:11" ht="11.25">
      <c r="F570" s="38"/>
      <c r="K570" s="14"/>
    </row>
    <row r="571" spans="6:11" ht="11.25">
      <c r="F571" s="38"/>
      <c r="K571" s="14"/>
    </row>
    <row r="572" spans="6:11" ht="11.25">
      <c r="F572" s="38"/>
      <c r="K572" s="14"/>
    </row>
    <row r="573" spans="6:11" ht="11.25">
      <c r="F573" s="38"/>
      <c r="K573" s="14"/>
    </row>
    <row r="574" spans="6:11" ht="11.25">
      <c r="F574" s="38"/>
      <c r="K574" s="14"/>
    </row>
    <row r="575" spans="6:11" ht="11.25">
      <c r="F575" s="38"/>
      <c r="K575" s="14"/>
    </row>
    <row r="576" spans="6:11" ht="11.25">
      <c r="F576" s="38"/>
      <c r="K576" s="14"/>
    </row>
    <row r="577" spans="6:11" ht="11.25">
      <c r="F577" s="38"/>
      <c r="K577" s="14"/>
    </row>
    <row r="578" spans="6:11" ht="11.25">
      <c r="F578" s="38"/>
      <c r="K578" s="14"/>
    </row>
    <row r="579" spans="6:11" ht="11.25">
      <c r="F579" s="38"/>
      <c r="K579" s="14"/>
    </row>
    <row r="580" spans="6:11" ht="11.25">
      <c r="F580" s="38"/>
      <c r="K580" s="14"/>
    </row>
    <row r="581" spans="6:11" ht="11.25">
      <c r="F581" s="38"/>
      <c r="K581" s="14"/>
    </row>
    <row r="582" spans="6:11" ht="11.25">
      <c r="F582" s="38"/>
      <c r="K582" s="14"/>
    </row>
    <row r="583" spans="6:11" ht="11.25">
      <c r="F583" s="38"/>
      <c r="K583" s="14"/>
    </row>
    <row r="584" spans="6:11" ht="11.25">
      <c r="F584" s="38"/>
      <c r="K584" s="14"/>
    </row>
    <row r="585" spans="6:11" ht="11.25">
      <c r="F585" s="38"/>
      <c r="K585" s="14"/>
    </row>
    <row r="586" spans="6:11" ht="11.25">
      <c r="F586" s="38"/>
      <c r="K586" s="14"/>
    </row>
    <row r="587" spans="6:11" ht="11.25">
      <c r="F587" s="38"/>
      <c r="K587" s="14"/>
    </row>
    <row r="588" spans="6:11" ht="11.25">
      <c r="F588" s="38"/>
      <c r="K588" s="14"/>
    </row>
    <row r="589" spans="6:11" ht="11.25">
      <c r="F589" s="38"/>
      <c r="K589" s="14"/>
    </row>
    <row r="590" spans="6:11" ht="11.25">
      <c r="F590" s="38"/>
      <c r="K590" s="14"/>
    </row>
    <row r="591" spans="6:11" ht="11.25">
      <c r="F591" s="38"/>
      <c r="K591" s="14"/>
    </row>
    <row r="592" spans="6:11" ht="11.25">
      <c r="F592" s="38"/>
      <c r="K592" s="14"/>
    </row>
    <row r="593" spans="6:11" ht="11.25">
      <c r="F593" s="38"/>
      <c r="K593" s="14"/>
    </row>
    <row r="594" spans="6:11" ht="11.25">
      <c r="F594" s="38"/>
      <c r="K594" s="14"/>
    </row>
    <row r="595" spans="6:11" ht="11.25">
      <c r="F595" s="38"/>
      <c r="K595" s="14"/>
    </row>
    <row r="596" spans="6:11" ht="11.25">
      <c r="F596" s="38"/>
      <c r="K596" s="14"/>
    </row>
    <row r="597" spans="6:11" ht="11.25">
      <c r="F597" s="38"/>
      <c r="K597" s="14"/>
    </row>
    <row r="598" spans="6:11" ht="11.25">
      <c r="F598" s="38"/>
      <c r="K598" s="14"/>
    </row>
    <row r="599" spans="6:11" ht="11.25">
      <c r="F599" s="38"/>
      <c r="K599" s="14"/>
    </row>
    <row r="600" spans="6:11" ht="11.25">
      <c r="F600" s="38"/>
      <c r="K600" s="14"/>
    </row>
    <row r="601" spans="6:11" ht="11.25">
      <c r="F601" s="38"/>
      <c r="K601" s="14"/>
    </row>
    <row r="602" spans="6:11" ht="11.25">
      <c r="F602" s="38"/>
      <c r="K602" s="14"/>
    </row>
    <row r="603" spans="6:11" ht="11.25">
      <c r="F603" s="38"/>
      <c r="K603" s="14"/>
    </row>
    <row r="604" spans="6:11" ht="11.25">
      <c r="F604" s="38"/>
      <c r="K604" s="14"/>
    </row>
    <row r="605" spans="6:11" ht="11.25">
      <c r="F605" s="38"/>
      <c r="K605" s="14"/>
    </row>
    <row r="606" spans="6:11" ht="11.25">
      <c r="F606" s="38"/>
      <c r="K606" s="14"/>
    </row>
    <row r="607" spans="6:11" ht="11.25">
      <c r="F607" s="38"/>
      <c r="K607" s="14"/>
    </row>
    <row r="608" spans="6:11" ht="11.25">
      <c r="F608" s="38"/>
      <c r="K608" s="14"/>
    </row>
    <row r="609" spans="6:11" ht="11.25">
      <c r="F609" s="38"/>
      <c r="K609" s="14"/>
    </row>
    <row r="610" spans="6:11" ht="11.25">
      <c r="F610" s="38"/>
      <c r="K610" s="14"/>
    </row>
    <row r="611" spans="6:11" ht="11.25">
      <c r="F611" s="38"/>
      <c r="K611" s="14"/>
    </row>
    <row r="612" spans="6:11" ht="11.25">
      <c r="F612" s="38"/>
      <c r="K612" s="14"/>
    </row>
    <row r="613" spans="6:11" ht="11.25">
      <c r="F613" s="38"/>
      <c r="K613" s="14"/>
    </row>
    <row r="614" spans="6:11" ht="11.25">
      <c r="F614" s="38"/>
      <c r="K614" s="14"/>
    </row>
    <row r="615" spans="6:11" ht="11.25">
      <c r="F615" s="38"/>
      <c r="K615" s="14"/>
    </row>
    <row r="616" spans="6:11" ht="11.25">
      <c r="F616" s="38"/>
      <c r="K616" s="14"/>
    </row>
    <row r="617" spans="6:11" ht="11.25">
      <c r="F617" s="38"/>
      <c r="K617" s="14"/>
    </row>
    <row r="618" spans="6:11" ht="11.25">
      <c r="F618" s="38"/>
      <c r="K618" s="14"/>
    </row>
    <row r="619" spans="6:11" ht="11.25">
      <c r="F619" s="38"/>
      <c r="K619" s="14"/>
    </row>
    <row r="620" spans="6:11" ht="11.25">
      <c r="F620" s="38"/>
      <c r="K620" s="14"/>
    </row>
    <row r="621" spans="6:11" ht="11.25">
      <c r="F621" s="38"/>
      <c r="K621" s="14"/>
    </row>
    <row r="622" spans="6:11" ht="11.25">
      <c r="F622" s="38"/>
      <c r="K622" s="14"/>
    </row>
    <row r="623" spans="6:11" ht="11.25">
      <c r="F623" s="38"/>
      <c r="K623" s="14"/>
    </row>
    <row r="624" spans="6:11" ht="11.25">
      <c r="F624" s="38"/>
      <c r="K624" s="14"/>
    </row>
    <row r="625" spans="6:11" ht="11.25">
      <c r="F625" s="38"/>
      <c r="K625" s="14"/>
    </row>
    <row r="626" spans="6:11" ht="11.25">
      <c r="F626" s="38"/>
      <c r="K626" s="14"/>
    </row>
    <row r="627" spans="6:11" ht="11.25">
      <c r="F627" s="38"/>
      <c r="K627" s="14"/>
    </row>
    <row r="628" spans="6:11" ht="11.25">
      <c r="F628" s="38"/>
      <c r="K628" s="14"/>
    </row>
    <row r="629" spans="6:11" ht="11.25">
      <c r="F629" s="38"/>
      <c r="K629" s="14"/>
    </row>
    <row r="630" spans="6:11" ht="11.25">
      <c r="F630" s="38"/>
      <c r="K630" s="14"/>
    </row>
    <row r="631" spans="6:11" ht="11.25">
      <c r="F631" s="38"/>
      <c r="K631" s="14"/>
    </row>
    <row r="632" spans="6:11" ht="11.25">
      <c r="F632" s="38"/>
      <c r="K632" s="14"/>
    </row>
    <row r="633" spans="6:11" ht="11.25">
      <c r="F633" s="38"/>
      <c r="K633" s="14"/>
    </row>
    <row r="634" spans="6:11" ht="11.25">
      <c r="F634" s="38"/>
      <c r="K634" s="14"/>
    </row>
    <row r="635" spans="6:11" ht="11.25">
      <c r="F635" s="38"/>
      <c r="K635" s="14"/>
    </row>
    <row r="636" spans="6:11" ht="11.25">
      <c r="F636" s="38"/>
      <c r="K636" s="14"/>
    </row>
    <row r="637" spans="6:11" ht="11.25">
      <c r="F637" s="38"/>
      <c r="K637" s="14"/>
    </row>
    <row r="638" spans="6:11" ht="11.25">
      <c r="F638" s="38"/>
      <c r="K638" s="14"/>
    </row>
    <row r="639" spans="6:11" ht="11.25">
      <c r="F639" s="38"/>
      <c r="K639" s="14"/>
    </row>
    <row r="640" spans="6:11" ht="11.25">
      <c r="F640" s="38"/>
      <c r="K640" s="14"/>
    </row>
    <row r="641" spans="6:11" ht="11.25">
      <c r="F641" s="38"/>
      <c r="K641" s="14"/>
    </row>
    <row r="642" spans="6:11" ht="11.25">
      <c r="F642" s="38"/>
      <c r="K642" s="14"/>
    </row>
    <row r="643" spans="6:11" ht="11.25">
      <c r="F643" s="38"/>
      <c r="K643" s="14"/>
    </row>
    <row r="644" spans="6:11" ht="11.25">
      <c r="F644" s="38"/>
      <c r="K644" s="14"/>
    </row>
    <row r="645" spans="6:11" ht="11.25">
      <c r="F645" s="38"/>
      <c r="K645" s="14"/>
    </row>
    <row r="646" spans="6:11" ht="11.25">
      <c r="F646" s="38"/>
      <c r="K646" s="14"/>
    </row>
    <row r="647" spans="6:11" ht="11.25">
      <c r="F647" s="38"/>
      <c r="K647" s="14"/>
    </row>
    <row r="648" spans="6:11" ht="11.25">
      <c r="F648" s="38"/>
      <c r="K648" s="14"/>
    </row>
    <row r="649" spans="6:11" ht="11.25">
      <c r="F649" s="38"/>
      <c r="K649" s="14"/>
    </row>
    <row r="650" spans="6:11" ht="11.25">
      <c r="F650" s="38"/>
      <c r="K650" s="14"/>
    </row>
    <row r="651" spans="6:11" ht="11.25">
      <c r="F651" s="38"/>
      <c r="K651" s="14"/>
    </row>
    <row r="652" spans="6:11" ht="11.25">
      <c r="F652" s="38"/>
      <c r="K652" s="14"/>
    </row>
    <row r="653" spans="6:11" ht="11.25">
      <c r="F653" s="38"/>
      <c r="K653" s="14"/>
    </row>
    <row r="654" spans="6:11" ht="11.25">
      <c r="F654" s="38"/>
      <c r="K654" s="14"/>
    </row>
    <row r="655" spans="6:11" ht="11.25">
      <c r="F655" s="38"/>
      <c r="K655" s="14"/>
    </row>
    <row r="656" spans="6:11" ht="11.25">
      <c r="F656" s="38"/>
      <c r="K656" s="14"/>
    </row>
    <row r="657" spans="6:11" ht="11.25">
      <c r="F657" s="38"/>
      <c r="K657" s="14"/>
    </row>
    <row r="658" spans="6:11" ht="11.25">
      <c r="F658" s="38"/>
      <c r="K658" s="14"/>
    </row>
    <row r="659" spans="6:11" ht="11.25">
      <c r="F659" s="38"/>
      <c r="K659" s="14"/>
    </row>
    <row r="660" spans="6:11" ht="11.25">
      <c r="F660" s="38"/>
      <c r="K660" s="14"/>
    </row>
    <row r="661" spans="6:11" ht="11.25">
      <c r="F661" s="38"/>
      <c r="K661" s="14"/>
    </row>
    <row r="662" spans="6:11" ht="11.25">
      <c r="F662" s="38"/>
      <c r="K662" s="14"/>
    </row>
    <row r="663" spans="6:11" ht="11.25">
      <c r="F663" s="38"/>
      <c r="K663" s="14"/>
    </row>
    <row r="664" spans="6:11" ht="11.25">
      <c r="F664" s="38"/>
      <c r="K664" s="14"/>
    </row>
    <row r="665" spans="6:11" ht="11.25">
      <c r="F665" s="38"/>
      <c r="K665" s="14"/>
    </row>
    <row r="666" spans="6:11" ht="11.25">
      <c r="F666" s="38"/>
      <c r="K666" s="14"/>
    </row>
    <row r="667" spans="6:11" ht="11.25">
      <c r="F667" s="38"/>
      <c r="K667" s="14"/>
    </row>
    <row r="668" spans="6:11" ht="11.25">
      <c r="F668" s="38"/>
      <c r="K668" s="14"/>
    </row>
    <row r="669" spans="6:11" ht="11.25">
      <c r="F669" s="38"/>
      <c r="K669" s="14"/>
    </row>
    <row r="670" spans="6:11" ht="11.25">
      <c r="F670" s="38"/>
      <c r="K670" s="14"/>
    </row>
    <row r="671" spans="6:11" ht="11.25">
      <c r="F671" s="38"/>
      <c r="K671" s="14"/>
    </row>
    <row r="672" spans="6:11" ht="11.25">
      <c r="F672" s="38"/>
      <c r="K672" s="14"/>
    </row>
    <row r="673" spans="6:11" ht="11.25">
      <c r="F673" s="38"/>
      <c r="K673" s="14"/>
    </row>
    <row r="674" spans="6:11" ht="11.25">
      <c r="F674" s="38"/>
      <c r="K674" s="14"/>
    </row>
    <row r="675" spans="6:11" ht="11.25">
      <c r="F675" s="38"/>
      <c r="K675" s="14"/>
    </row>
    <row r="676" spans="6:11" ht="11.25">
      <c r="F676" s="38"/>
      <c r="K676" s="14"/>
    </row>
    <row r="677" spans="6:11" ht="11.25">
      <c r="F677" s="38"/>
      <c r="K677" s="14"/>
    </row>
    <row r="678" spans="6:11" ht="11.25">
      <c r="F678" s="38"/>
      <c r="K678" s="14"/>
    </row>
    <row r="679" spans="6:11" ht="11.25">
      <c r="F679" s="38"/>
      <c r="K679" s="14"/>
    </row>
    <row r="680" spans="6:11" ht="11.25">
      <c r="F680" s="38"/>
      <c r="K680" s="14"/>
    </row>
    <row r="681" spans="6:11" ht="11.25">
      <c r="F681" s="38"/>
      <c r="K681" s="14"/>
    </row>
    <row r="682" spans="6:11" ht="11.25">
      <c r="F682" s="38"/>
      <c r="K682" s="14"/>
    </row>
    <row r="683" spans="6:11" ht="11.25">
      <c r="F683" s="38"/>
      <c r="K683" s="14"/>
    </row>
    <row r="684" spans="6:11" ht="11.25">
      <c r="F684" s="38"/>
      <c r="K684" s="14"/>
    </row>
    <row r="685" spans="6:11" ht="11.25">
      <c r="F685" s="38"/>
      <c r="K685" s="14"/>
    </row>
    <row r="686" spans="6:11" ht="11.25">
      <c r="F686" s="38"/>
      <c r="K686" s="14"/>
    </row>
    <row r="687" spans="6:11" ht="11.25">
      <c r="F687" s="38"/>
      <c r="K687" s="14"/>
    </row>
    <row r="688" spans="6:11" ht="11.25">
      <c r="F688" s="38"/>
      <c r="K688" s="14"/>
    </row>
    <row r="689" spans="6:11" ht="11.25">
      <c r="F689" s="38"/>
      <c r="K689" s="14"/>
    </row>
    <row r="690" spans="6:11" ht="11.25">
      <c r="F690" s="38"/>
      <c r="K690" s="14"/>
    </row>
    <row r="691" spans="6:11" ht="11.25">
      <c r="F691" s="38"/>
      <c r="K691" s="14"/>
    </row>
    <row r="692" spans="6:11" ht="11.25">
      <c r="F692" s="38"/>
      <c r="K692" s="14"/>
    </row>
    <row r="693" spans="6:11" ht="11.25">
      <c r="F693" s="38"/>
      <c r="K693" s="14"/>
    </row>
    <row r="694" spans="6:11" ht="11.25">
      <c r="F694" s="38"/>
      <c r="K694" s="14"/>
    </row>
    <row r="695" spans="6:11" ht="11.25">
      <c r="F695" s="38"/>
      <c r="K695" s="14"/>
    </row>
    <row r="696" spans="6:11" ht="11.25">
      <c r="F696" s="38"/>
      <c r="K696" s="14"/>
    </row>
    <row r="697" spans="6:11" ht="11.25">
      <c r="F697" s="38"/>
      <c r="K697" s="14"/>
    </row>
    <row r="698" spans="6:11" ht="11.25">
      <c r="F698" s="38"/>
      <c r="K698" s="14"/>
    </row>
    <row r="699" spans="6:11" ht="11.25">
      <c r="F699" s="38"/>
      <c r="K699" s="14"/>
    </row>
    <row r="700" spans="6:11" ht="11.25">
      <c r="F700" s="38"/>
      <c r="K700" s="14"/>
    </row>
    <row r="701" spans="6:11" ht="11.25">
      <c r="F701" s="38"/>
      <c r="K701" s="14"/>
    </row>
    <row r="702" spans="6:11" ht="11.25">
      <c r="F702" s="38"/>
      <c r="K702" s="14"/>
    </row>
    <row r="703" spans="6:11" ht="11.25">
      <c r="F703" s="38"/>
      <c r="K703" s="14"/>
    </row>
    <row r="704" spans="6:11" ht="11.25">
      <c r="F704" s="38"/>
      <c r="K704" s="14"/>
    </row>
    <row r="705" spans="6:11" ht="11.25">
      <c r="F705" s="38"/>
      <c r="K705" s="14"/>
    </row>
    <row r="706" spans="6:11" ht="11.25">
      <c r="F706" s="38"/>
      <c r="K706" s="14"/>
    </row>
    <row r="707" spans="6:11" ht="11.25">
      <c r="F707" s="38"/>
      <c r="K707" s="14"/>
    </row>
    <row r="708" spans="6:11" ht="11.25">
      <c r="F708" s="38"/>
      <c r="K708" s="14"/>
    </row>
    <row r="709" spans="6:11" ht="11.25">
      <c r="F709" s="38"/>
      <c r="K709" s="14"/>
    </row>
    <row r="710" spans="6:11" ht="11.25">
      <c r="F710" s="38"/>
      <c r="K710" s="14"/>
    </row>
    <row r="711" spans="6:11" ht="11.25">
      <c r="F711" s="38"/>
      <c r="K711" s="14"/>
    </row>
    <row r="712" spans="6:11" ht="11.25">
      <c r="F712" s="38"/>
      <c r="K712" s="14"/>
    </row>
    <row r="713" spans="6:11" ht="11.25">
      <c r="F713" s="38"/>
      <c r="K713" s="14"/>
    </row>
    <row r="714" spans="6:11" ht="11.25">
      <c r="F714" s="38"/>
      <c r="K714" s="14"/>
    </row>
    <row r="715" spans="6:11" ht="11.25">
      <c r="F715" s="38"/>
      <c r="K715" s="14"/>
    </row>
    <row r="716" spans="6:11" ht="11.25">
      <c r="F716" s="38"/>
      <c r="K716" s="14"/>
    </row>
    <row r="717" spans="6:11" ht="11.25">
      <c r="F717" s="38"/>
      <c r="K717" s="14"/>
    </row>
    <row r="718" spans="6:11" ht="11.25">
      <c r="F718" s="38"/>
      <c r="K718" s="14"/>
    </row>
    <row r="719" spans="6:11" ht="11.25">
      <c r="F719" s="38"/>
      <c r="K719" s="14"/>
    </row>
    <row r="720" spans="6:11" ht="11.25">
      <c r="F720" s="38"/>
      <c r="K720" s="14"/>
    </row>
    <row r="721" spans="6:11" ht="11.25">
      <c r="F721" s="38"/>
      <c r="K721" s="14"/>
    </row>
    <row r="722" spans="6:11" ht="11.25">
      <c r="F722" s="38"/>
      <c r="K722" s="14"/>
    </row>
    <row r="723" spans="6:11" ht="11.25">
      <c r="F723" s="38"/>
      <c r="K723" s="14"/>
    </row>
    <row r="724" spans="6:11" ht="11.25">
      <c r="F724" s="38"/>
      <c r="K724" s="14"/>
    </row>
    <row r="725" spans="6:11" ht="11.25">
      <c r="F725" s="38"/>
      <c r="K725" s="14"/>
    </row>
    <row r="726" spans="6:11" ht="11.25">
      <c r="F726" s="38"/>
      <c r="K726" s="14"/>
    </row>
    <row r="727" spans="6:11" ht="11.25">
      <c r="F727" s="38"/>
      <c r="K727" s="14"/>
    </row>
    <row r="728" spans="6:11" ht="11.25">
      <c r="F728" s="38"/>
      <c r="K728" s="14"/>
    </row>
    <row r="729" spans="6:11" ht="11.25">
      <c r="F729" s="38"/>
      <c r="K729" s="14"/>
    </row>
    <row r="730" spans="6:11" ht="11.25">
      <c r="F730" s="38"/>
      <c r="K730" s="14"/>
    </row>
    <row r="731" spans="6:11" ht="11.25">
      <c r="F731" s="38"/>
      <c r="K731" s="14"/>
    </row>
    <row r="732" spans="6:11" ht="11.25">
      <c r="F732" s="38"/>
      <c r="K732" s="14"/>
    </row>
    <row r="733" spans="6:11" ht="11.25">
      <c r="F733" s="38"/>
      <c r="K733" s="14"/>
    </row>
    <row r="734" spans="6:11" ht="11.25">
      <c r="F734" s="38"/>
      <c r="K734" s="14"/>
    </row>
    <row r="735" spans="6:11" ht="11.25">
      <c r="F735" s="38"/>
      <c r="K735" s="14"/>
    </row>
    <row r="736" spans="6:11" ht="11.25">
      <c r="F736" s="38"/>
      <c r="K736" s="14"/>
    </row>
    <row r="737" spans="6:11" ht="11.25">
      <c r="F737" s="38"/>
      <c r="K737" s="14"/>
    </row>
    <row r="738" spans="6:11" ht="11.25">
      <c r="F738" s="38"/>
      <c r="K738" s="14"/>
    </row>
    <row r="739" spans="6:11" ht="11.25">
      <c r="F739" s="38"/>
      <c r="K739" s="14"/>
    </row>
    <row r="740" spans="6:11" ht="11.25">
      <c r="F740" s="38"/>
      <c r="K740" s="14"/>
    </row>
    <row r="741" spans="6:11" ht="11.25">
      <c r="F741" s="38"/>
      <c r="K741" s="14"/>
    </row>
    <row r="742" spans="6:11" ht="11.25">
      <c r="F742" s="38"/>
      <c r="K742" s="14"/>
    </row>
    <row r="743" spans="6:11" ht="11.25">
      <c r="F743" s="38"/>
      <c r="K743" s="14"/>
    </row>
    <row r="744" spans="6:11" ht="11.25">
      <c r="F744" s="38"/>
      <c r="K744" s="14"/>
    </row>
    <row r="745" spans="6:11" ht="11.25">
      <c r="F745" s="38"/>
      <c r="K745" s="14"/>
    </row>
    <row r="746" spans="6:11" ht="11.25">
      <c r="F746" s="38"/>
      <c r="K746" s="14"/>
    </row>
    <row r="747" spans="6:11" ht="11.25">
      <c r="F747" s="38"/>
      <c r="K747" s="14"/>
    </row>
    <row r="748" spans="6:11" ht="11.25">
      <c r="F748" s="38"/>
      <c r="K748" s="14"/>
    </row>
    <row r="749" spans="6:11" ht="11.25">
      <c r="F749" s="38"/>
      <c r="K749" s="14"/>
    </row>
    <row r="750" spans="6:11" ht="11.25">
      <c r="F750" s="38"/>
      <c r="K750" s="14"/>
    </row>
    <row r="751" spans="6:11" ht="11.25">
      <c r="F751" s="38"/>
      <c r="K751" s="14"/>
    </row>
    <row r="752" spans="6:11" ht="11.25">
      <c r="F752" s="38"/>
      <c r="K752" s="14"/>
    </row>
    <row r="753" spans="6:11" ht="11.25">
      <c r="F753" s="38"/>
      <c r="K753" s="14"/>
    </row>
    <row r="754" spans="6:11" ht="11.25">
      <c r="F754" s="38"/>
      <c r="K754" s="14"/>
    </row>
    <row r="755" spans="6:11" ht="11.25">
      <c r="F755" s="38"/>
      <c r="K755" s="14"/>
    </row>
    <row r="756" spans="6:11" ht="11.25">
      <c r="F756" s="38"/>
      <c r="K756" s="14"/>
    </row>
    <row r="757" spans="6:11" ht="11.25">
      <c r="F757" s="38"/>
      <c r="K757" s="14"/>
    </row>
    <row r="758" spans="6:11" ht="11.25">
      <c r="F758" s="38"/>
      <c r="K758" s="14"/>
    </row>
    <row r="759" spans="6:11" ht="11.25">
      <c r="F759" s="38"/>
      <c r="K759" s="14"/>
    </row>
    <row r="760" spans="6:11" ht="11.25">
      <c r="F760" s="38"/>
      <c r="K760" s="14"/>
    </row>
    <row r="761" spans="6:11" ht="11.25">
      <c r="F761" s="38"/>
      <c r="K761" s="14"/>
    </row>
    <row r="762" spans="6:11" ht="11.25">
      <c r="F762" s="38"/>
      <c r="K762" s="14"/>
    </row>
    <row r="763" spans="6:11" ht="11.25">
      <c r="F763" s="38"/>
      <c r="K763" s="14"/>
    </row>
    <row r="764" spans="6:11" ht="11.25">
      <c r="F764" s="38"/>
      <c r="K764" s="14"/>
    </row>
    <row r="765" spans="6:11" ht="11.25">
      <c r="F765" s="38"/>
      <c r="K765" s="14"/>
    </row>
    <row r="766" spans="6:11" ht="11.25">
      <c r="F766" s="38"/>
      <c r="K766" s="14"/>
    </row>
    <row r="767" spans="6:11" ht="11.25">
      <c r="F767" s="38"/>
      <c r="K767" s="14"/>
    </row>
    <row r="768" spans="6:11" ht="11.25">
      <c r="F768" s="38"/>
      <c r="K768" s="14"/>
    </row>
    <row r="769" spans="6:11" ht="11.25">
      <c r="F769" s="38"/>
      <c r="K769" s="14"/>
    </row>
    <row r="770" spans="6:11" ht="11.25">
      <c r="F770" s="38"/>
      <c r="K770" s="14"/>
    </row>
    <row r="771" spans="6:11" ht="11.25">
      <c r="F771" s="38"/>
      <c r="K771" s="14"/>
    </row>
    <row r="772" spans="6:11" ht="11.25">
      <c r="F772" s="38"/>
      <c r="K772" s="14"/>
    </row>
    <row r="773" spans="6:11" ht="11.25">
      <c r="F773" s="38"/>
      <c r="K773" s="14"/>
    </row>
    <row r="774" spans="6:11" ht="11.25">
      <c r="F774" s="38"/>
      <c r="K774" s="14"/>
    </row>
    <row r="775" spans="6:11" ht="11.25">
      <c r="F775" s="38"/>
      <c r="K775" s="14"/>
    </row>
    <row r="776" spans="6:11" ht="11.25">
      <c r="F776" s="38"/>
      <c r="K776" s="14"/>
    </row>
    <row r="777" spans="6:11" ht="11.25">
      <c r="F777" s="38"/>
      <c r="K777" s="14"/>
    </row>
    <row r="778" spans="6:11" ht="11.25">
      <c r="F778" s="38"/>
      <c r="K778" s="14"/>
    </row>
    <row r="779" spans="6:11" ht="11.25">
      <c r="F779" s="38"/>
      <c r="K779" s="14"/>
    </row>
    <row r="780" spans="6:11" ht="11.25">
      <c r="F780" s="38"/>
      <c r="K780" s="14"/>
    </row>
    <row r="781" spans="6:11" ht="11.25">
      <c r="F781" s="38"/>
      <c r="K781" s="14"/>
    </row>
    <row r="782" spans="6:11" ht="11.25">
      <c r="F782" s="38"/>
      <c r="K782" s="14"/>
    </row>
    <row r="783" spans="6:11" ht="11.25">
      <c r="F783" s="38"/>
      <c r="K783" s="14"/>
    </row>
    <row r="784" spans="6:11" ht="11.25">
      <c r="F784" s="38"/>
      <c r="K784" s="14"/>
    </row>
    <row r="785" spans="6:11" ht="11.25">
      <c r="F785" s="38"/>
      <c r="K785" s="14"/>
    </row>
    <row r="786" spans="6:11" ht="11.25">
      <c r="F786" s="38"/>
      <c r="K786" s="14"/>
    </row>
    <row r="787" spans="6:11" ht="11.25">
      <c r="F787" s="38"/>
      <c r="K787" s="14"/>
    </row>
    <row r="788" spans="6:11" ht="11.25">
      <c r="F788" s="38"/>
      <c r="K788" s="14"/>
    </row>
    <row r="789" spans="6:11" ht="11.25">
      <c r="F789" s="38"/>
      <c r="K789" s="14"/>
    </row>
    <row r="790" spans="6:11" ht="11.25">
      <c r="F790" s="38"/>
      <c r="K790" s="14"/>
    </row>
    <row r="791" spans="6:11" ht="11.25">
      <c r="F791" s="38"/>
      <c r="K791" s="14"/>
    </row>
    <row r="792" spans="6:11" ht="11.25">
      <c r="F792" s="38"/>
      <c r="K792" s="14"/>
    </row>
    <row r="793" spans="6:11" ht="11.25">
      <c r="F793" s="38"/>
      <c r="K793" s="14"/>
    </row>
    <row r="794" spans="6:11" ht="11.25">
      <c r="F794" s="38"/>
      <c r="K794" s="14"/>
    </row>
    <row r="795" spans="6:11" ht="11.25">
      <c r="F795" s="38"/>
      <c r="K795" s="14"/>
    </row>
    <row r="796" spans="6:11" ht="11.25">
      <c r="F796" s="38"/>
      <c r="K796" s="14"/>
    </row>
    <row r="797" spans="6:11" ht="11.25">
      <c r="F797" s="38"/>
      <c r="K797" s="14"/>
    </row>
    <row r="798" spans="6:11" ht="11.25">
      <c r="F798" s="38"/>
      <c r="K798" s="14"/>
    </row>
    <row r="799" spans="6:11" ht="11.25">
      <c r="F799" s="38"/>
      <c r="K799" s="14"/>
    </row>
    <row r="800" spans="6:11" ht="11.25">
      <c r="F800" s="38"/>
      <c r="K800" s="14"/>
    </row>
    <row r="801" spans="6:11" ht="11.25">
      <c r="F801" s="38"/>
      <c r="K801" s="14"/>
    </row>
    <row r="802" spans="6:11" ht="11.25">
      <c r="F802" s="38"/>
      <c r="K802" s="14"/>
    </row>
    <row r="803" spans="6:11" ht="11.25">
      <c r="F803" s="38"/>
      <c r="K803" s="14"/>
    </row>
    <row r="804" spans="6:11" ht="11.25">
      <c r="F804" s="38"/>
      <c r="K804" s="14"/>
    </row>
    <row r="805" spans="6:11" ht="11.25">
      <c r="F805" s="38"/>
      <c r="K805" s="14"/>
    </row>
    <row r="806" spans="6:11" ht="11.25">
      <c r="F806" s="38"/>
      <c r="K806" s="14"/>
    </row>
    <row r="807" spans="6:11" ht="11.25">
      <c r="F807" s="38"/>
      <c r="K807" s="14"/>
    </row>
    <row r="808" spans="6:11" ht="11.25">
      <c r="F808" s="38"/>
      <c r="K808" s="14"/>
    </row>
    <row r="809" spans="6:11" ht="11.25">
      <c r="F809" s="38"/>
      <c r="K809" s="14"/>
    </row>
    <row r="810" spans="6:11" ht="11.25">
      <c r="F810" s="38"/>
      <c r="K810" s="14"/>
    </row>
    <row r="811" spans="6:11" ht="11.25">
      <c r="F811" s="38"/>
      <c r="K811" s="14"/>
    </row>
    <row r="812" spans="6:11" ht="11.25">
      <c r="F812" s="38"/>
      <c r="K812" s="14"/>
    </row>
    <row r="813" spans="6:11" ht="11.25">
      <c r="F813" s="38"/>
      <c r="K813" s="14"/>
    </row>
    <row r="814" spans="6:11" ht="11.25">
      <c r="F814" s="38"/>
      <c r="K814" s="14"/>
    </row>
    <row r="815" spans="6:11" ht="11.25">
      <c r="F815" s="38"/>
      <c r="K815" s="14"/>
    </row>
    <row r="816" spans="6:11" ht="11.25">
      <c r="F816" s="38"/>
      <c r="K816" s="14"/>
    </row>
    <row r="817" spans="6:11" ht="11.25">
      <c r="F817" s="38"/>
      <c r="K817" s="14"/>
    </row>
    <row r="818" spans="6:11" ht="11.25">
      <c r="F818" s="38"/>
      <c r="K818" s="14"/>
    </row>
    <row r="819" spans="6:11" ht="11.25">
      <c r="F819" s="38"/>
      <c r="K819" s="14"/>
    </row>
    <row r="820" spans="6:11" ht="11.25">
      <c r="F820" s="38"/>
      <c r="K820" s="14"/>
    </row>
    <row r="821" spans="6:11" ht="11.25">
      <c r="F821" s="38"/>
      <c r="K821" s="14"/>
    </row>
    <row r="822" spans="6:11" ht="11.25">
      <c r="F822" s="38"/>
      <c r="K822" s="14"/>
    </row>
    <row r="823" spans="6:11" ht="11.25">
      <c r="F823" s="38"/>
      <c r="K823" s="14"/>
    </row>
    <row r="824" spans="6:11" ht="11.25">
      <c r="F824" s="38"/>
      <c r="K824" s="14"/>
    </row>
    <row r="825" spans="6:11" ht="11.25">
      <c r="F825" s="38"/>
      <c r="K825" s="14"/>
    </row>
    <row r="826" spans="6:11" ht="11.25">
      <c r="F826" s="38"/>
      <c r="K826" s="14"/>
    </row>
    <row r="827" spans="6:11" ht="11.25">
      <c r="F827" s="38"/>
      <c r="K827" s="14"/>
    </row>
    <row r="828" spans="6:11" ht="11.25">
      <c r="F828" s="38"/>
      <c r="K828" s="14"/>
    </row>
    <row r="829" spans="6:11" ht="11.25">
      <c r="F829" s="38"/>
      <c r="K829" s="14"/>
    </row>
    <row r="830" spans="6:11" ht="11.25">
      <c r="F830" s="38"/>
      <c r="K830" s="14"/>
    </row>
    <row r="831" spans="6:11" ht="11.25">
      <c r="F831" s="38"/>
      <c r="K831" s="14"/>
    </row>
    <row r="832" spans="6:11" ht="11.25">
      <c r="F832" s="38"/>
      <c r="K832" s="14"/>
    </row>
    <row r="833" spans="6:11" ht="11.25">
      <c r="F833" s="38"/>
      <c r="K833" s="14"/>
    </row>
    <row r="834" spans="6:11" ht="11.25">
      <c r="F834" s="38"/>
      <c r="K834" s="14"/>
    </row>
    <row r="835" spans="6:11" ht="11.25">
      <c r="F835" s="38"/>
      <c r="K835" s="14"/>
    </row>
    <row r="836" spans="6:11" ht="11.25">
      <c r="F836" s="38"/>
      <c r="K836" s="14"/>
    </row>
    <row r="837" spans="6:11" ht="11.25">
      <c r="F837" s="38"/>
      <c r="K837" s="14"/>
    </row>
    <row r="838" spans="6:11" ht="11.25">
      <c r="F838" s="38"/>
      <c r="K838" s="14"/>
    </row>
    <row r="839" spans="6:11" ht="11.25">
      <c r="F839" s="38"/>
      <c r="K839" s="14"/>
    </row>
    <row r="840" spans="6:11" ht="11.25">
      <c r="F840" s="38"/>
      <c r="K840" s="14"/>
    </row>
    <row r="841" spans="6:11" ht="11.25">
      <c r="F841" s="38"/>
      <c r="K841" s="14"/>
    </row>
    <row r="842" spans="6:11" ht="11.25">
      <c r="F842" s="38"/>
      <c r="K842" s="14"/>
    </row>
    <row r="843" spans="6:11" ht="11.25">
      <c r="F843" s="38"/>
      <c r="K843" s="14"/>
    </row>
    <row r="844" spans="6:11" ht="11.25">
      <c r="F844" s="38"/>
      <c r="K844" s="14"/>
    </row>
    <row r="845" spans="6:11" ht="11.25">
      <c r="F845" s="38"/>
      <c r="K845" s="14"/>
    </row>
    <row r="846" spans="6:11" ht="11.25">
      <c r="F846" s="38"/>
      <c r="K846" s="14"/>
    </row>
    <row r="847" spans="6:11" ht="11.25">
      <c r="F847" s="38"/>
      <c r="K847" s="14"/>
    </row>
    <row r="848" spans="6:11" ht="11.25">
      <c r="F848" s="38"/>
      <c r="K848" s="14"/>
    </row>
    <row r="849" spans="6:11" ht="11.25">
      <c r="F849" s="38"/>
      <c r="K849" s="14"/>
    </row>
    <row r="850" spans="6:11" ht="11.25">
      <c r="F850" s="38"/>
      <c r="K850" s="14"/>
    </row>
    <row r="851" spans="6:11" ht="11.25">
      <c r="F851" s="38"/>
      <c r="K851" s="14"/>
    </row>
    <row r="852" spans="6:11" ht="11.25">
      <c r="F852" s="38"/>
      <c r="K852" s="14"/>
    </row>
    <row r="853" spans="6:11" ht="11.25">
      <c r="F853" s="38"/>
      <c r="K853" s="14"/>
    </row>
  </sheetData>
  <sheetProtection/>
  <mergeCells count="9">
    <mergeCell ref="E2:G2"/>
    <mergeCell ref="I2:J2"/>
    <mergeCell ref="I106:J106"/>
    <mergeCell ref="E106:G106"/>
    <mergeCell ref="L27:S27"/>
    <mergeCell ref="E3:G3"/>
    <mergeCell ref="L11:O11"/>
    <mergeCell ref="I3:J3"/>
    <mergeCell ref="L19:O19"/>
  </mergeCell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smicheaux</dc:creator>
  <cp:keywords/>
  <dc:description/>
  <cp:lastModifiedBy>Jeandet Stéphane</cp:lastModifiedBy>
  <cp:lastPrinted>2011-01-12T17:17:22Z</cp:lastPrinted>
  <dcterms:created xsi:type="dcterms:W3CDTF">2009-09-14T12:18:30Z</dcterms:created>
  <dcterms:modified xsi:type="dcterms:W3CDTF">2016-07-13T09:26:52Z</dcterms:modified>
  <cp:category/>
  <cp:version/>
  <cp:contentType/>
  <cp:contentStatus/>
</cp:coreProperties>
</file>