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Les Dossiers de la Drees\2022_Dossiers de la DREES\DD Public-privé\6 Mise en ligne\"/>
    </mc:Choice>
  </mc:AlternateContent>
  <bookViews>
    <workbookView xWindow="0" yWindow="0" windowWidth="20490" windowHeight="7095" firstSheet="26" activeTab="28"/>
  </bookViews>
  <sheets>
    <sheet name="Graphique 1. Récapitulatif" sheetId="22" r:id="rId1"/>
    <sheet name="Graphique 2. Décomposition" sheetId="23" r:id="rId2"/>
    <sheet name="Graphique 3" sheetId="5" r:id="rId3"/>
    <sheet name="Graphique 4. Illustration" sheetId="11" r:id="rId4"/>
    <sheet name="Graphique 5. Hypothèse salaires" sheetId="8" r:id="rId5"/>
    <sheet name="Graphique 6. Hypothèse primes" sheetId="15" r:id="rId6"/>
    <sheet name="Graphique 7. Hypothèse AA" sheetId="16" r:id="rId7"/>
    <sheet name="Graphique 8. Categ actives" sheetId="6" r:id="rId8"/>
    <sheet name="Graphique 9. Categ sédentaires" sheetId="17" r:id="rId9"/>
    <sheet name="Graphiques 10 à 14. AA - brut" sheetId="13" r:id="rId10"/>
    <sheet name="Graphique 15. Taux cotisation" sheetId="7" r:id="rId11"/>
    <sheet name="Graphique 16. Décompo1- brut" sheetId="14" r:id="rId12"/>
    <sheet name="Graphique 17. Décompo1- net" sheetId="18" r:id="rId13"/>
    <sheet name="Graphique 18. Décompo1- écart" sheetId="19" r:id="rId14"/>
    <sheet name="Graphique 19. Décompo2- brut" sheetId="20" r:id="rId15"/>
    <sheet name="Graphique 20. Décompo écart 2-1" sheetId="21" r:id="rId16"/>
    <sheet name="Tableau 1. Contribution" sheetId="35" r:id="rId17"/>
    <sheet name="Tableau 2. AOD" sheetId="24" r:id="rId18"/>
    <sheet name="Tableau 3. Durée d'assurance" sheetId="25" r:id="rId19"/>
    <sheet name="Tableau 4. Synthèse différences" sheetId="26" r:id="rId20"/>
    <sheet name="Tableau 5. Répartition assurés" sheetId="27" r:id="rId21"/>
    <sheet name="Tableau 6. Surcote" sheetId="28" r:id="rId22"/>
    <sheet name="Tableaux 7 à 10 et 12. Contrib" sheetId="12" r:id="rId23"/>
    <sheet name="Tableau 11. Brut net." sheetId="29" r:id="rId24"/>
    <sheet name="Tableau 13. Dispersion." sheetId="30" r:id="rId25"/>
    <sheet name="Tableau 14. Déciles." sheetId="31" r:id="rId26"/>
    <sheet name="Tableau 15. Cotisations primes" sheetId="32" r:id="rId27"/>
    <sheet name="Tableau 16. Cotisations niveau" sheetId="33" r:id="rId28"/>
    <sheet name="Tableau 17. Bilan cycle de vie" sheetId="34" r:id="rId2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1" l="1"/>
  <c r="E8" i="21"/>
  <c r="F8" i="21"/>
  <c r="G8" i="21"/>
  <c r="H8" i="21"/>
  <c r="I8" i="21"/>
  <c r="J8" i="21"/>
  <c r="K8" i="21"/>
  <c r="L8" i="21"/>
  <c r="M8" i="21"/>
  <c r="N8" i="21"/>
  <c r="O8" i="21"/>
  <c r="P8" i="21"/>
  <c r="Q8" i="21"/>
  <c r="R8" i="21"/>
  <c r="S8" i="21"/>
  <c r="T8" i="21"/>
  <c r="U8" i="21"/>
  <c r="V8" i="21"/>
  <c r="W8" i="21"/>
  <c r="X8" i="21"/>
  <c r="Y8" i="21"/>
  <c r="Z8" i="21"/>
  <c r="AA8" i="21"/>
  <c r="AB8" i="21"/>
  <c r="C8" i="21"/>
  <c r="D5" i="21"/>
  <c r="E5" i="21"/>
  <c r="F5" i="21"/>
  <c r="G5" i="21"/>
  <c r="H5" i="21"/>
  <c r="I5" i="21"/>
  <c r="J5" i="21"/>
  <c r="K5" i="21"/>
  <c r="L5" i="21"/>
  <c r="M5" i="21"/>
  <c r="N5" i="21"/>
  <c r="O5" i="21"/>
  <c r="P5" i="21"/>
  <c r="Q5" i="21"/>
  <c r="R5" i="21"/>
  <c r="S5" i="21"/>
  <c r="T5" i="21"/>
  <c r="U5" i="21"/>
  <c r="V5" i="21"/>
  <c r="W5" i="21"/>
  <c r="X5" i="21"/>
  <c r="Y5" i="21"/>
  <c r="Z5" i="21"/>
  <c r="AA5" i="21"/>
  <c r="AB5" i="21"/>
  <c r="D6" i="21"/>
  <c r="E6" i="21"/>
  <c r="F6" i="21"/>
  <c r="G6" i="21"/>
  <c r="H6" i="21"/>
  <c r="I6" i="21"/>
  <c r="J6" i="21"/>
  <c r="K6" i="21"/>
  <c r="L6" i="21"/>
  <c r="M6" i="21"/>
  <c r="N6" i="21"/>
  <c r="O6" i="21"/>
  <c r="P6" i="21"/>
  <c r="Q6" i="21"/>
  <c r="R6" i="21"/>
  <c r="S6" i="21"/>
  <c r="T6" i="21"/>
  <c r="U6" i="21"/>
  <c r="V6" i="21"/>
  <c r="W6" i="21"/>
  <c r="X6" i="21"/>
  <c r="Y6" i="21"/>
  <c r="Z6" i="21"/>
  <c r="AA6" i="21"/>
  <c r="AB6" i="21"/>
  <c r="D7" i="21"/>
  <c r="E7" i="21"/>
  <c r="F7" i="21"/>
  <c r="G7" i="21"/>
  <c r="H7" i="21"/>
  <c r="I7" i="21"/>
  <c r="J7" i="21"/>
  <c r="K7" i="21"/>
  <c r="L7" i="21"/>
  <c r="M7" i="21"/>
  <c r="N7" i="21"/>
  <c r="O7" i="21"/>
  <c r="P7" i="21"/>
  <c r="Q7" i="21"/>
  <c r="R7" i="21"/>
  <c r="S7" i="21"/>
  <c r="T7" i="21"/>
  <c r="U7" i="21"/>
  <c r="V7" i="21"/>
  <c r="W7" i="21"/>
  <c r="X7" i="21"/>
  <c r="Y7" i="21"/>
  <c r="Z7" i="21"/>
  <c r="AA7" i="21"/>
  <c r="AB7" i="21"/>
  <c r="D9" i="21"/>
  <c r="E9" i="21"/>
  <c r="F9" i="21"/>
  <c r="G9" i="21"/>
  <c r="H9" i="21"/>
  <c r="I9" i="21"/>
  <c r="J9" i="21"/>
  <c r="K9" i="21"/>
  <c r="L9" i="21"/>
  <c r="M9" i="21"/>
  <c r="N9" i="21"/>
  <c r="O9" i="21"/>
  <c r="P9" i="21"/>
  <c r="Q9" i="21"/>
  <c r="R9" i="21"/>
  <c r="S9" i="21"/>
  <c r="T9" i="21"/>
  <c r="U9" i="21"/>
  <c r="V9" i="21"/>
  <c r="W9" i="21"/>
  <c r="X9" i="21"/>
  <c r="Y9" i="21"/>
  <c r="Z9" i="21"/>
  <c r="AA9" i="21"/>
  <c r="AB9" i="21"/>
  <c r="C9" i="21"/>
  <c r="C7" i="21"/>
  <c r="C6" i="21"/>
  <c r="C5" i="21"/>
  <c r="D5" i="19" l="1"/>
  <c r="E5" i="19"/>
  <c r="F5" i="19"/>
  <c r="G5" i="19"/>
  <c r="H5" i="19"/>
  <c r="I5" i="19"/>
  <c r="J5" i="19"/>
  <c r="K5" i="19"/>
  <c r="L5" i="19"/>
  <c r="M5" i="19"/>
  <c r="N5" i="19"/>
  <c r="O5" i="19"/>
  <c r="P5" i="19"/>
  <c r="Q5" i="19"/>
  <c r="R5" i="19"/>
  <c r="S5" i="19"/>
  <c r="T5" i="19"/>
  <c r="U5" i="19"/>
  <c r="V5" i="19"/>
  <c r="W5" i="19"/>
  <c r="X5" i="19"/>
  <c r="Y5" i="19"/>
  <c r="Z5" i="19"/>
  <c r="AA5" i="19"/>
  <c r="AB5" i="19"/>
  <c r="D6" i="19"/>
  <c r="E6" i="19"/>
  <c r="F6" i="19"/>
  <c r="G6" i="19"/>
  <c r="H6" i="19"/>
  <c r="I6" i="19"/>
  <c r="J6" i="19"/>
  <c r="K6" i="19"/>
  <c r="L6" i="19"/>
  <c r="M6" i="19"/>
  <c r="N6" i="19"/>
  <c r="O6" i="19"/>
  <c r="P6" i="19"/>
  <c r="Q6" i="19"/>
  <c r="R6" i="19"/>
  <c r="S6" i="19"/>
  <c r="T6" i="19"/>
  <c r="U6" i="19"/>
  <c r="V6" i="19"/>
  <c r="W6" i="19"/>
  <c r="X6" i="19"/>
  <c r="Y6" i="19"/>
  <c r="Z6" i="19"/>
  <c r="AA6" i="19"/>
  <c r="AB6" i="19"/>
  <c r="D7" i="19"/>
  <c r="E7" i="19"/>
  <c r="F7" i="19"/>
  <c r="G7" i="19"/>
  <c r="H7" i="19"/>
  <c r="I7" i="19"/>
  <c r="J7" i="19"/>
  <c r="K7" i="19"/>
  <c r="L7" i="19"/>
  <c r="M7" i="19"/>
  <c r="N7" i="19"/>
  <c r="O7" i="19"/>
  <c r="P7" i="19"/>
  <c r="Q7" i="19"/>
  <c r="R7" i="19"/>
  <c r="S7" i="19"/>
  <c r="T7" i="19"/>
  <c r="U7" i="19"/>
  <c r="V7" i="19"/>
  <c r="W7" i="19"/>
  <c r="X7" i="19"/>
  <c r="Y7" i="19"/>
  <c r="Z7" i="19"/>
  <c r="AA7" i="19"/>
  <c r="AB7" i="19"/>
  <c r="D8" i="19"/>
  <c r="E8" i="19"/>
  <c r="F8" i="19"/>
  <c r="G8" i="19"/>
  <c r="H8" i="19"/>
  <c r="I8" i="19"/>
  <c r="J8" i="19"/>
  <c r="K8" i="19"/>
  <c r="L8" i="19"/>
  <c r="M8" i="19"/>
  <c r="N8" i="19"/>
  <c r="O8" i="19"/>
  <c r="P8" i="19"/>
  <c r="Q8" i="19"/>
  <c r="R8" i="19"/>
  <c r="S8" i="19"/>
  <c r="T8" i="19"/>
  <c r="U8" i="19"/>
  <c r="V8" i="19"/>
  <c r="W8" i="19"/>
  <c r="X8" i="19"/>
  <c r="Y8" i="19"/>
  <c r="Z8" i="19"/>
  <c r="AA8" i="19"/>
  <c r="AB8" i="19"/>
  <c r="D9" i="19"/>
  <c r="E9" i="19"/>
  <c r="F9" i="19"/>
  <c r="G9" i="19"/>
  <c r="H9" i="19"/>
  <c r="I9" i="19"/>
  <c r="J9" i="19"/>
  <c r="K9" i="19"/>
  <c r="L9" i="19"/>
  <c r="M9" i="19"/>
  <c r="N9" i="19"/>
  <c r="O9" i="19"/>
  <c r="P9" i="19"/>
  <c r="Q9" i="19"/>
  <c r="R9" i="19"/>
  <c r="S9" i="19"/>
  <c r="T9" i="19"/>
  <c r="U9" i="19"/>
  <c r="V9" i="19"/>
  <c r="W9" i="19"/>
  <c r="X9" i="19"/>
  <c r="Y9" i="19"/>
  <c r="Z9" i="19"/>
  <c r="AA9" i="19"/>
  <c r="AB9" i="19"/>
  <c r="C6" i="19"/>
  <c r="C7" i="19"/>
  <c r="C8" i="19"/>
  <c r="C9" i="19"/>
  <c r="C5" i="19"/>
  <c r="AE9" i="11" l="1"/>
  <c r="AE10" i="11" s="1"/>
  <c r="Y9" i="11"/>
  <c r="X9" i="11"/>
  <c r="X10" i="11" s="1"/>
  <c r="Q9" i="11"/>
  <c r="Q10" i="11" s="1"/>
  <c r="K9" i="11"/>
  <c r="J9" i="11"/>
  <c r="J10" i="11" s="1"/>
  <c r="C9" i="11"/>
  <c r="C10" i="11" s="1"/>
  <c r="AF8" i="11"/>
  <c r="Y8" i="11"/>
  <c r="R8" i="11"/>
  <c r="K8" i="11"/>
  <c r="D8" i="11"/>
  <c r="D10" i="11" l="1"/>
  <c r="C11" i="11"/>
  <c r="J11" i="11"/>
  <c r="K10" i="11"/>
  <c r="Q11" i="11"/>
  <c r="R10" i="11"/>
  <c r="X11" i="11"/>
  <c r="Y10" i="11"/>
  <c r="AF10" i="11"/>
  <c r="AE11" i="11"/>
  <c r="D9" i="11"/>
  <c r="R9" i="11"/>
  <c r="AF9" i="11"/>
  <c r="Y11" i="11" l="1"/>
  <c r="X12" i="11"/>
  <c r="Q12" i="11"/>
  <c r="R11" i="11"/>
  <c r="J12" i="11"/>
  <c r="K11" i="11"/>
  <c r="AE12" i="11"/>
  <c r="AF11" i="11"/>
  <c r="C12" i="11"/>
  <c r="D11" i="11"/>
  <c r="J13" i="11" l="1"/>
  <c r="K12" i="11"/>
  <c r="AF12" i="11"/>
  <c r="AE13" i="11"/>
  <c r="R12" i="11"/>
  <c r="Q13" i="11"/>
  <c r="C13" i="11"/>
  <c r="D12" i="11"/>
  <c r="X13" i="11"/>
  <c r="Y12" i="11"/>
  <c r="C14" i="11" l="1"/>
  <c r="D13" i="11"/>
  <c r="Q14" i="11"/>
  <c r="R13" i="11"/>
  <c r="AF13" i="11"/>
  <c r="AE14" i="11"/>
  <c r="X14" i="11"/>
  <c r="Y13" i="11"/>
  <c r="J14" i="11"/>
  <c r="K13" i="11"/>
  <c r="X15" i="11" l="1"/>
  <c r="Y14" i="11"/>
  <c r="AF14" i="11"/>
  <c r="AE15" i="11"/>
  <c r="R14" i="11"/>
  <c r="Q15" i="11"/>
  <c r="K14" i="11"/>
  <c r="J15" i="11"/>
  <c r="C15" i="11"/>
  <c r="D14" i="11"/>
  <c r="J16" i="11" l="1"/>
  <c r="K15" i="11"/>
  <c r="Q16" i="11"/>
  <c r="R15" i="11"/>
  <c r="AE16" i="11"/>
  <c r="AF15" i="11"/>
  <c r="C16" i="11"/>
  <c r="D15" i="11"/>
  <c r="Y15" i="11"/>
  <c r="X16" i="11"/>
  <c r="D16" i="11" l="1"/>
  <c r="C17" i="11"/>
  <c r="J17" i="11"/>
  <c r="K16" i="11"/>
  <c r="AF16" i="11"/>
  <c r="AE17" i="11"/>
  <c r="Q17" i="11"/>
  <c r="R16" i="11"/>
  <c r="X17" i="11"/>
  <c r="Y16" i="11"/>
  <c r="X18" i="11" l="1"/>
  <c r="Y17" i="11"/>
  <c r="Q18" i="11"/>
  <c r="R17" i="11"/>
  <c r="AE18" i="11"/>
  <c r="AF17" i="11"/>
  <c r="J18" i="11"/>
  <c r="K17" i="11"/>
  <c r="C18" i="11"/>
  <c r="D17" i="11"/>
  <c r="J19" i="11" l="1"/>
  <c r="K18" i="11"/>
  <c r="Q19" i="11"/>
  <c r="R18" i="11"/>
  <c r="AF18" i="11"/>
  <c r="AE19" i="11"/>
  <c r="D18" i="11"/>
  <c r="C19" i="11"/>
  <c r="X19" i="11"/>
  <c r="Y18" i="11"/>
  <c r="X20" i="11" l="1"/>
  <c r="Y19" i="11"/>
  <c r="J20" i="11"/>
  <c r="K19" i="11"/>
  <c r="C20" i="11"/>
  <c r="D19" i="11"/>
  <c r="AE20" i="11"/>
  <c r="AF19" i="11"/>
  <c r="Q20" i="11"/>
  <c r="R19" i="11"/>
  <c r="Q21" i="11" l="1"/>
  <c r="R20" i="11"/>
  <c r="X21" i="11"/>
  <c r="Y20" i="11"/>
  <c r="AE21" i="11"/>
  <c r="AF20" i="11"/>
  <c r="C21" i="11"/>
  <c r="D20" i="11"/>
  <c r="J21" i="11"/>
  <c r="K20" i="11"/>
  <c r="X22" i="11" l="1"/>
  <c r="Y21" i="11"/>
  <c r="C22" i="11"/>
  <c r="D21" i="11"/>
  <c r="AE22" i="11"/>
  <c r="AF21" i="11"/>
  <c r="J22" i="11"/>
  <c r="K21" i="11"/>
  <c r="Q22" i="11"/>
  <c r="R21" i="11"/>
  <c r="Q23" i="11" l="1"/>
  <c r="R22" i="11"/>
  <c r="J23" i="11"/>
  <c r="K22" i="11"/>
  <c r="X23" i="11"/>
  <c r="Y22" i="11"/>
  <c r="AE23" i="11"/>
  <c r="AF22" i="11"/>
  <c r="C23" i="11"/>
  <c r="D22" i="11"/>
  <c r="AE24" i="11" l="1"/>
  <c r="AF23" i="11"/>
  <c r="X24" i="11"/>
  <c r="Y23" i="11"/>
  <c r="J24" i="11"/>
  <c r="K23" i="11"/>
  <c r="C24" i="11"/>
  <c r="D23" i="11"/>
  <c r="Q24" i="11"/>
  <c r="R23" i="11"/>
  <c r="J25" i="11" l="1"/>
  <c r="K24" i="11"/>
  <c r="Q25" i="11"/>
  <c r="R24" i="11"/>
  <c r="C25" i="11"/>
  <c r="D24" i="11"/>
  <c r="X25" i="11"/>
  <c r="Y24" i="11"/>
  <c r="AE25" i="11"/>
  <c r="AF24" i="11"/>
  <c r="C26" i="11" l="1"/>
  <c r="D25" i="11"/>
  <c r="Q26" i="11"/>
  <c r="R25" i="11"/>
  <c r="X26" i="11"/>
  <c r="Y25" i="11"/>
  <c r="AE26" i="11"/>
  <c r="AF25" i="11"/>
  <c r="J26" i="11"/>
  <c r="K25" i="11"/>
  <c r="X27" i="11" l="1"/>
  <c r="Y26" i="11"/>
  <c r="J27" i="11"/>
  <c r="K26" i="11"/>
  <c r="Q27" i="11"/>
  <c r="R26" i="11"/>
  <c r="C27" i="11"/>
  <c r="D26" i="11"/>
  <c r="AE27" i="11"/>
  <c r="AF26" i="11"/>
  <c r="AE28" i="11" l="1"/>
  <c r="AF27" i="11"/>
  <c r="C28" i="11"/>
  <c r="D27" i="11"/>
  <c r="Q28" i="11"/>
  <c r="R27" i="11"/>
  <c r="J28" i="11"/>
  <c r="K27" i="11"/>
  <c r="X28" i="11"/>
  <c r="Y27" i="11"/>
  <c r="Q29" i="11" l="1"/>
  <c r="R28" i="11"/>
  <c r="C29" i="11"/>
  <c r="D28" i="11"/>
  <c r="J29" i="11"/>
  <c r="K28" i="11"/>
  <c r="X29" i="11"/>
  <c r="Y28" i="11"/>
  <c r="AE29" i="11"/>
  <c r="AF28" i="11"/>
  <c r="AE30" i="11" l="1"/>
  <c r="AF29" i="11"/>
  <c r="Q30" i="11"/>
  <c r="R29" i="11"/>
  <c r="X30" i="11"/>
  <c r="Y29" i="11"/>
  <c r="J30" i="11"/>
  <c r="K29" i="11"/>
  <c r="C30" i="11"/>
  <c r="D29" i="11"/>
  <c r="J31" i="11" l="1"/>
  <c r="K30" i="11"/>
  <c r="C31" i="11"/>
  <c r="D30" i="11"/>
  <c r="X31" i="11"/>
  <c r="Y30" i="11"/>
  <c r="AE31" i="11"/>
  <c r="AF30" i="11"/>
  <c r="Q31" i="11"/>
  <c r="R30" i="11"/>
  <c r="Q32" i="11" l="1"/>
  <c r="R31" i="11"/>
  <c r="J32" i="11"/>
  <c r="K31" i="11"/>
  <c r="AE32" i="11"/>
  <c r="AF31" i="11"/>
  <c r="X32" i="11"/>
  <c r="Y31" i="11"/>
  <c r="C32" i="11"/>
  <c r="D31" i="11"/>
  <c r="Q33" i="11" l="1"/>
  <c r="R32" i="11"/>
  <c r="X33" i="11"/>
  <c r="Y32" i="11"/>
  <c r="C33" i="11"/>
  <c r="D32" i="11"/>
  <c r="AE33" i="11"/>
  <c r="AF32" i="11"/>
  <c r="J33" i="11"/>
  <c r="K32" i="11"/>
  <c r="Q34" i="11" l="1"/>
  <c r="R33" i="11"/>
  <c r="AE34" i="11"/>
  <c r="AF33" i="11"/>
  <c r="C34" i="11"/>
  <c r="D33" i="11"/>
  <c r="X34" i="11"/>
  <c r="Y33" i="11"/>
  <c r="J34" i="11"/>
  <c r="K33" i="11"/>
  <c r="AE35" i="11" l="1"/>
  <c r="AF34" i="11"/>
  <c r="J35" i="11"/>
  <c r="K34" i="11"/>
  <c r="X35" i="11"/>
  <c r="Y34" i="11"/>
  <c r="C35" i="11"/>
  <c r="D34" i="11"/>
  <c r="Q35" i="11"/>
  <c r="R34" i="11"/>
  <c r="Q36" i="11" l="1"/>
  <c r="R35" i="11"/>
  <c r="AE36" i="11"/>
  <c r="AF35" i="11"/>
  <c r="C36" i="11"/>
  <c r="D35" i="11"/>
  <c r="X36" i="11"/>
  <c r="Y35" i="11"/>
  <c r="J36" i="11"/>
  <c r="K35" i="11"/>
  <c r="J37" i="11" l="1"/>
  <c r="K36" i="11"/>
  <c r="X37" i="11"/>
  <c r="Y36" i="11"/>
  <c r="C37" i="11"/>
  <c r="D36" i="11"/>
  <c r="AE37" i="11"/>
  <c r="AF36" i="11"/>
  <c r="Q37" i="11"/>
  <c r="R36" i="11"/>
  <c r="AE38" i="11" l="1"/>
  <c r="AF37" i="11"/>
  <c r="X38" i="11"/>
  <c r="Y37" i="11"/>
  <c r="C38" i="11"/>
  <c r="D37" i="11"/>
  <c r="Q38" i="11"/>
  <c r="R37" i="11"/>
  <c r="J38" i="11"/>
  <c r="K37" i="11"/>
  <c r="Q39" i="11" l="1"/>
  <c r="R38" i="11"/>
  <c r="X39" i="11"/>
  <c r="Y38" i="11"/>
  <c r="C39" i="11"/>
  <c r="D38" i="11"/>
  <c r="J39" i="11"/>
  <c r="K38" i="11"/>
  <c r="AE39" i="11"/>
  <c r="AF38" i="11"/>
  <c r="Q40" i="11" l="1"/>
  <c r="R39" i="11"/>
  <c r="AE40" i="11"/>
  <c r="AF39" i="11"/>
  <c r="J40" i="11"/>
  <c r="K39" i="11"/>
  <c r="C40" i="11"/>
  <c r="D39" i="11"/>
  <c r="X40" i="11"/>
  <c r="Y39" i="11"/>
  <c r="AE41" i="11" l="1"/>
  <c r="AF40" i="11"/>
  <c r="J41" i="11"/>
  <c r="K40" i="11"/>
  <c r="C41" i="11"/>
  <c r="D40" i="11"/>
  <c r="X41" i="11"/>
  <c r="Y40" i="11"/>
  <c r="Q41" i="11"/>
  <c r="R40" i="11"/>
  <c r="J42" i="11" l="1"/>
  <c r="K41" i="11"/>
  <c r="X42" i="11"/>
  <c r="Y41" i="11"/>
  <c r="C42" i="11"/>
  <c r="D41" i="11"/>
  <c r="Q42" i="11"/>
  <c r="R41" i="11"/>
  <c r="AE42" i="11"/>
  <c r="AF41" i="11"/>
  <c r="AE43" i="11" l="1"/>
  <c r="AF42" i="11"/>
  <c r="Q43" i="11"/>
  <c r="R42" i="11"/>
  <c r="C43" i="11"/>
  <c r="D42" i="11"/>
  <c r="X43" i="11"/>
  <c r="Y42" i="11"/>
  <c r="J43" i="11"/>
  <c r="K42" i="11"/>
  <c r="Q44" i="11" l="1"/>
  <c r="R43" i="11"/>
  <c r="X44" i="11"/>
  <c r="Y43" i="11"/>
  <c r="C44" i="11"/>
  <c r="D43" i="11"/>
  <c r="J44" i="11"/>
  <c r="K43" i="11"/>
  <c r="AE44" i="11"/>
  <c r="AF43" i="11"/>
  <c r="C45" i="11" l="1"/>
  <c r="D44" i="11"/>
  <c r="X45" i="11"/>
  <c r="Y44" i="11"/>
  <c r="J45" i="11"/>
  <c r="K44" i="11"/>
  <c r="AE45" i="11"/>
  <c r="AF44" i="11"/>
  <c r="Q45" i="11"/>
  <c r="R44" i="11"/>
  <c r="X46" i="11" l="1"/>
  <c r="Y45" i="11"/>
  <c r="AE46" i="11"/>
  <c r="AF45" i="11"/>
  <c r="J46" i="11"/>
  <c r="K45" i="11"/>
  <c r="Q46" i="11"/>
  <c r="R45" i="11"/>
  <c r="C46" i="11"/>
  <c r="D45" i="11"/>
  <c r="AE47" i="11" l="1"/>
  <c r="AF46" i="11"/>
  <c r="Q47" i="11"/>
  <c r="R46" i="11"/>
  <c r="J47" i="11"/>
  <c r="K46" i="11"/>
  <c r="C47" i="11"/>
  <c r="D46" i="11"/>
  <c r="X47" i="11"/>
  <c r="Y46" i="11"/>
  <c r="E47" i="11" l="1"/>
  <c r="E46" i="11" s="1"/>
  <c r="E45" i="11" s="1"/>
  <c r="E44" i="11" s="1"/>
  <c r="E43" i="11" s="1"/>
  <c r="E42" i="11" s="1"/>
  <c r="E41" i="11" s="1"/>
  <c r="E40" i="11" s="1"/>
  <c r="E39" i="11" s="1"/>
  <c r="E38" i="11" s="1"/>
  <c r="E37" i="11" s="1"/>
  <c r="E36" i="11" s="1"/>
  <c r="E35" i="11" s="1"/>
  <c r="E34" i="11" s="1"/>
  <c r="E33" i="11" s="1"/>
  <c r="E32" i="11" s="1"/>
  <c r="E31" i="11" s="1"/>
  <c r="E30" i="11" s="1"/>
  <c r="E29" i="11" s="1"/>
  <c r="E28" i="11" s="1"/>
  <c r="E27" i="11" s="1"/>
  <c r="E26" i="11" s="1"/>
  <c r="E25" i="11" s="1"/>
  <c r="E24" i="11" s="1"/>
  <c r="E23" i="11" s="1"/>
  <c r="E22" i="11" s="1"/>
  <c r="E21" i="11" s="1"/>
  <c r="E20" i="11" s="1"/>
  <c r="E19" i="11" s="1"/>
  <c r="E18" i="11" s="1"/>
  <c r="E17" i="11" s="1"/>
  <c r="E16" i="11" s="1"/>
  <c r="E15" i="11" s="1"/>
  <c r="E14" i="11" s="1"/>
  <c r="E13" i="11" s="1"/>
  <c r="E12" i="11" s="1"/>
  <c r="E11" i="11" s="1"/>
  <c r="E10" i="11" s="1"/>
  <c r="E9" i="11" s="1"/>
  <c r="E8" i="11" s="1"/>
  <c r="D47" i="11"/>
  <c r="F47" i="11" s="1"/>
  <c r="F46" i="11" s="1"/>
  <c r="F45" i="11" s="1"/>
  <c r="F44" i="11" s="1"/>
  <c r="F43" i="11" s="1"/>
  <c r="F42" i="11" s="1"/>
  <c r="F41" i="11" s="1"/>
  <c r="F40" i="11" s="1"/>
  <c r="F39" i="11" s="1"/>
  <c r="F38" i="11" s="1"/>
  <c r="F37" i="11" s="1"/>
  <c r="F36" i="11" s="1"/>
  <c r="F35" i="11" s="1"/>
  <c r="F34" i="11" s="1"/>
  <c r="F33" i="11" s="1"/>
  <c r="F32" i="11" s="1"/>
  <c r="F31" i="11" s="1"/>
  <c r="F30" i="11" s="1"/>
  <c r="F29" i="11" s="1"/>
  <c r="F28" i="11" s="1"/>
  <c r="F27" i="11" s="1"/>
  <c r="F26" i="11" s="1"/>
  <c r="F25" i="11" s="1"/>
  <c r="F24" i="11" s="1"/>
  <c r="F23" i="11" s="1"/>
  <c r="F22" i="11" s="1"/>
  <c r="F21" i="11" s="1"/>
  <c r="F20" i="11" s="1"/>
  <c r="F19" i="11" s="1"/>
  <c r="F18" i="11" s="1"/>
  <c r="F17" i="11" s="1"/>
  <c r="F16" i="11" s="1"/>
  <c r="F15" i="11" s="1"/>
  <c r="F14" i="11" s="1"/>
  <c r="F13" i="11" s="1"/>
  <c r="F12" i="11" s="1"/>
  <c r="F11" i="11" s="1"/>
  <c r="F10" i="11" s="1"/>
  <c r="F9" i="11" s="1"/>
  <c r="F8" i="11" s="1"/>
  <c r="L47" i="11"/>
  <c r="L46" i="11" s="1"/>
  <c r="L45" i="11" s="1"/>
  <c r="L44" i="11" s="1"/>
  <c r="L43" i="11" s="1"/>
  <c r="L42" i="11" s="1"/>
  <c r="L41" i="11" s="1"/>
  <c r="L40" i="11" s="1"/>
  <c r="L39" i="11" s="1"/>
  <c r="L38" i="11" s="1"/>
  <c r="L37" i="11" s="1"/>
  <c r="L36" i="11" s="1"/>
  <c r="L35" i="11" s="1"/>
  <c r="L34" i="11" s="1"/>
  <c r="L33" i="11" s="1"/>
  <c r="L32" i="11" s="1"/>
  <c r="L31" i="11" s="1"/>
  <c r="L30" i="11" s="1"/>
  <c r="L29" i="11" s="1"/>
  <c r="L28" i="11" s="1"/>
  <c r="L27" i="11" s="1"/>
  <c r="L26" i="11" s="1"/>
  <c r="L25" i="11" s="1"/>
  <c r="L24" i="11" s="1"/>
  <c r="L23" i="11" s="1"/>
  <c r="L22" i="11" s="1"/>
  <c r="L21" i="11" s="1"/>
  <c r="L20" i="11" s="1"/>
  <c r="L19" i="11" s="1"/>
  <c r="L18" i="11" s="1"/>
  <c r="L17" i="11" s="1"/>
  <c r="L16" i="11" s="1"/>
  <c r="L15" i="11" s="1"/>
  <c r="L14" i="11" s="1"/>
  <c r="L13" i="11" s="1"/>
  <c r="L12" i="11" s="1"/>
  <c r="L11" i="11" s="1"/>
  <c r="L10" i="11" s="1"/>
  <c r="L9" i="11" s="1"/>
  <c r="L8" i="11" s="1"/>
  <c r="K47" i="11"/>
  <c r="M47" i="11" s="1"/>
  <c r="M46" i="11" s="1"/>
  <c r="M45" i="11" s="1"/>
  <c r="M44" i="11" s="1"/>
  <c r="M43" i="11" s="1"/>
  <c r="M42" i="11" s="1"/>
  <c r="M41" i="11" s="1"/>
  <c r="M40" i="11" s="1"/>
  <c r="M39" i="11" s="1"/>
  <c r="M38" i="11" s="1"/>
  <c r="M37" i="11" s="1"/>
  <c r="M36" i="11" s="1"/>
  <c r="M35" i="11" s="1"/>
  <c r="M34" i="11" s="1"/>
  <c r="M33" i="11" s="1"/>
  <c r="M32" i="11" s="1"/>
  <c r="M31" i="11" s="1"/>
  <c r="M30" i="11" s="1"/>
  <c r="M29" i="11" s="1"/>
  <c r="M28" i="11" s="1"/>
  <c r="M27" i="11" s="1"/>
  <c r="M26" i="11" s="1"/>
  <c r="M25" i="11" s="1"/>
  <c r="M24" i="11" s="1"/>
  <c r="M23" i="11" s="1"/>
  <c r="M22" i="11" s="1"/>
  <c r="M21" i="11" s="1"/>
  <c r="M20" i="11" s="1"/>
  <c r="M19" i="11" s="1"/>
  <c r="M18" i="11" s="1"/>
  <c r="M17" i="11" s="1"/>
  <c r="M16" i="11" s="1"/>
  <c r="M15" i="11" s="1"/>
  <c r="M14" i="11" s="1"/>
  <c r="M13" i="11" s="1"/>
  <c r="M12" i="11" s="1"/>
  <c r="M11" i="11" s="1"/>
  <c r="M10" i="11" s="1"/>
  <c r="M9" i="11" s="1"/>
  <c r="M8" i="11" s="1"/>
  <c r="S47" i="11"/>
  <c r="S46" i="11" s="1"/>
  <c r="S45" i="11" s="1"/>
  <c r="S44" i="11" s="1"/>
  <c r="S43" i="11" s="1"/>
  <c r="S42" i="11" s="1"/>
  <c r="S41" i="11" s="1"/>
  <c r="S40" i="11" s="1"/>
  <c r="S39" i="11" s="1"/>
  <c r="S38" i="11" s="1"/>
  <c r="S37" i="11" s="1"/>
  <c r="S36" i="11" s="1"/>
  <c r="S35" i="11" s="1"/>
  <c r="S34" i="11" s="1"/>
  <c r="S33" i="11" s="1"/>
  <c r="S32" i="11" s="1"/>
  <c r="S31" i="11" s="1"/>
  <c r="S30" i="11" s="1"/>
  <c r="S29" i="11" s="1"/>
  <c r="S28" i="11" s="1"/>
  <c r="S27" i="11" s="1"/>
  <c r="S26" i="11" s="1"/>
  <c r="S25" i="11" s="1"/>
  <c r="S24" i="11" s="1"/>
  <c r="S23" i="11" s="1"/>
  <c r="S22" i="11" s="1"/>
  <c r="S21" i="11" s="1"/>
  <c r="S20" i="11" s="1"/>
  <c r="S19" i="11" s="1"/>
  <c r="S18" i="11" s="1"/>
  <c r="S17" i="11" s="1"/>
  <c r="S16" i="11" s="1"/>
  <c r="S15" i="11" s="1"/>
  <c r="S14" i="11" s="1"/>
  <c r="S13" i="11" s="1"/>
  <c r="S12" i="11" s="1"/>
  <c r="S11" i="11" s="1"/>
  <c r="S10" i="11" s="1"/>
  <c r="S9" i="11" s="1"/>
  <c r="S8" i="11" s="1"/>
  <c r="R47" i="11"/>
  <c r="T47" i="11" s="1"/>
  <c r="T46" i="11" s="1"/>
  <c r="T45" i="11" s="1"/>
  <c r="T44" i="11" s="1"/>
  <c r="T43" i="11" s="1"/>
  <c r="T42" i="11" s="1"/>
  <c r="T41" i="11" s="1"/>
  <c r="T40" i="11" s="1"/>
  <c r="T39" i="11" s="1"/>
  <c r="T38" i="11" s="1"/>
  <c r="T37" i="11" s="1"/>
  <c r="T36" i="11" s="1"/>
  <c r="T35" i="11" s="1"/>
  <c r="T34" i="11" s="1"/>
  <c r="T33" i="11" s="1"/>
  <c r="T32" i="11" s="1"/>
  <c r="T31" i="11" s="1"/>
  <c r="T30" i="11" s="1"/>
  <c r="T29" i="11" s="1"/>
  <c r="T28" i="11" s="1"/>
  <c r="T27" i="11" s="1"/>
  <c r="T26" i="11" s="1"/>
  <c r="T25" i="11" s="1"/>
  <c r="T24" i="11" s="1"/>
  <c r="T23" i="11" s="1"/>
  <c r="T22" i="11" s="1"/>
  <c r="T21" i="11" s="1"/>
  <c r="T20" i="11" s="1"/>
  <c r="T19" i="11" s="1"/>
  <c r="T18" i="11" s="1"/>
  <c r="T17" i="11" s="1"/>
  <c r="T16" i="11" s="1"/>
  <c r="T15" i="11" s="1"/>
  <c r="T14" i="11" s="1"/>
  <c r="T13" i="11" s="1"/>
  <c r="T12" i="11" s="1"/>
  <c r="T11" i="11" s="1"/>
  <c r="T10" i="11" s="1"/>
  <c r="T9" i="11" s="1"/>
  <c r="T8" i="11" s="1"/>
  <c r="Z47" i="11"/>
  <c r="Z46" i="11" s="1"/>
  <c r="Z45" i="11" s="1"/>
  <c r="Z44" i="11" s="1"/>
  <c r="Z43" i="11" s="1"/>
  <c r="Z42" i="11" s="1"/>
  <c r="Z41" i="11" s="1"/>
  <c r="Z40" i="11" s="1"/>
  <c r="Z39" i="11" s="1"/>
  <c r="Z38" i="11" s="1"/>
  <c r="Z37" i="11" s="1"/>
  <c r="Z36" i="11" s="1"/>
  <c r="Z35" i="11" s="1"/>
  <c r="Z34" i="11" s="1"/>
  <c r="Z33" i="11" s="1"/>
  <c r="Z32" i="11" s="1"/>
  <c r="Z31" i="11" s="1"/>
  <c r="Z30" i="11" s="1"/>
  <c r="Z29" i="11" s="1"/>
  <c r="Z28" i="11" s="1"/>
  <c r="Z27" i="11" s="1"/>
  <c r="Z26" i="11" s="1"/>
  <c r="Z25" i="11" s="1"/>
  <c r="Z24" i="11" s="1"/>
  <c r="Z23" i="11" s="1"/>
  <c r="Z22" i="11" s="1"/>
  <c r="Z21" i="11" s="1"/>
  <c r="Z20" i="11" s="1"/>
  <c r="Z19" i="11" s="1"/>
  <c r="Z18" i="11" s="1"/>
  <c r="Z17" i="11" s="1"/>
  <c r="Z16" i="11" s="1"/>
  <c r="Z15" i="11" s="1"/>
  <c r="Z14" i="11" s="1"/>
  <c r="Z13" i="11" s="1"/>
  <c r="Z12" i="11" s="1"/>
  <c r="Z11" i="11" s="1"/>
  <c r="Z10" i="11" s="1"/>
  <c r="Z9" i="11" s="1"/>
  <c r="Z8" i="11" s="1"/>
  <c r="Y47" i="11"/>
  <c r="AA47" i="11" s="1"/>
  <c r="AA46" i="11" s="1"/>
  <c r="AA45" i="11" s="1"/>
  <c r="AA44" i="11" s="1"/>
  <c r="AA43" i="11" s="1"/>
  <c r="AA42" i="11" s="1"/>
  <c r="AA41" i="11" s="1"/>
  <c r="AA40" i="11" s="1"/>
  <c r="AA39" i="11" s="1"/>
  <c r="AA38" i="11" s="1"/>
  <c r="AA37" i="11" s="1"/>
  <c r="AA36" i="11" s="1"/>
  <c r="AA35" i="11" s="1"/>
  <c r="AA34" i="11" s="1"/>
  <c r="AA33" i="11" s="1"/>
  <c r="AA32" i="11" s="1"/>
  <c r="AA31" i="11" s="1"/>
  <c r="AA30" i="11" s="1"/>
  <c r="AA29" i="11" s="1"/>
  <c r="AA28" i="11" s="1"/>
  <c r="AA27" i="11" s="1"/>
  <c r="AA26" i="11" s="1"/>
  <c r="AA25" i="11" s="1"/>
  <c r="AA24" i="11" s="1"/>
  <c r="AA23" i="11" s="1"/>
  <c r="AA22" i="11" s="1"/>
  <c r="AA21" i="11" s="1"/>
  <c r="AA20" i="11" s="1"/>
  <c r="AA19" i="11" s="1"/>
  <c r="AA18" i="11" s="1"/>
  <c r="AA17" i="11" s="1"/>
  <c r="AA16" i="11" s="1"/>
  <c r="AA15" i="11" s="1"/>
  <c r="AA14" i="11" s="1"/>
  <c r="AA13" i="11" s="1"/>
  <c r="AA12" i="11" s="1"/>
  <c r="AA11" i="11" s="1"/>
  <c r="AA10" i="11" s="1"/>
  <c r="AA9" i="11" s="1"/>
  <c r="AA8" i="11" s="1"/>
  <c r="AG47" i="11"/>
  <c r="AG46" i="11" s="1"/>
  <c r="AG45" i="11" s="1"/>
  <c r="AG44" i="11" s="1"/>
  <c r="AG43" i="11" s="1"/>
  <c r="AG42" i="11" s="1"/>
  <c r="AG41" i="11" s="1"/>
  <c r="AG40" i="11" s="1"/>
  <c r="AG39" i="11" s="1"/>
  <c r="AG38" i="11" s="1"/>
  <c r="AG37" i="11" s="1"/>
  <c r="AG36" i="11" s="1"/>
  <c r="AG35" i="11" s="1"/>
  <c r="AG34" i="11" s="1"/>
  <c r="AG33" i="11" s="1"/>
  <c r="AG32" i="11" s="1"/>
  <c r="AG31" i="11" s="1"/>
  <c r="AG30" i="11" s="1"/>
  <c r="AG29" i="11" s="1"/>
  <c r="AG28" i="11" s="1"/>
  <c r="AG27" i="11" s="1"/>
  <c r="AG26" i="11" s="1"/>
  <c r="AG25" i="11" s="1"/>
  <c r="AG24" i="11" s="1"/>
  <c r="AG23" i="11" s="1"/>
  <c r="AG22" i="11" s="1"/>
  <c r="AG21" i="11" s="1"/>
  <c r="AG20" i="11" s="1"/>
  <c r="AG19" i="11" s="1"/>
  <c r="AG18" i="11" s="1"/>
  <c r="AG17" i="11" s="1"/>
  <c r="AG16" i="11" s="1"/>
  <c r="AG15" i="11" s="1"/>
  <c r="AG14" i="11" s="1"/>
  <c r="AG13" i="11" s="1"/>
  <c r="AG12" i="11" s="1"/>
  <c r="AG11" i="11" s="1"/>
  <c r="AG10" i="11" s="1"/>
  <c r="AG9" i="11" s="1"/>
  <c r="AG8" i="11" s="1"/>
  <c r="AF47" i="11"/>
  <c r="AH47" i="11" s="1"/>
  <c r="AH46" i="11" s="1"/>
  <c r="AH45" i="11" s="1"/>
  <c r="AH44" i="11" s="1"/>
  <c r="AH43" i="11" s="1"/>
  <c r="AH42" i="11" s="1"/>
  <c r="AH41" i="11" s="1"/>
  <c r="AH40" i="11" s="1"/>
  <c r="AH39" i="11" s="1"/>
  <c r="AH38" i="11" s="1"/>
  <c r="AH37" i="11" s="1"/>
  <c r="AH36" i="11" s="1"/>
  <c r="AH35" i="11" s="1"/>
  <c r="AH34" i="11" s="1"/>
  <c r="AH33" i="11" s="1"/>
  <c r="AH32" i="11" s="1"/>
  <c r="AH31" i="11" s="1"/>
  <c r="AH30" i="11" s="1"/>
  <c r="AH29" i="11" s="1"/>
  <c r="AH28" i="11" s="1"/>
  <c r="AH27" i="11" s="1"/>
  <c r="AH26" i="11" s="1"/>
  <c r="AH25" i="11" s="1"/>
  <c r="AH24" i="11" s="1"/>
  <c r="AH23" i="11" s="1"/>
  <c r="AH22" i="11" s="1"/>
  <c r="AH21" i="11" s="1"/>
  <c r="AH20" i="11" s="1"/>
  <c r="AH19" i="11" s="1"/>
  <c r="AH18" i="11" s="1"/>
  <c r="AH17" i="11" s="1"/>
  <c r="AH16" i="11" s="1"/>
  <c r="AH15" i="11" s="1"/>
  <c r="AH14" i="11" s="1"/>
  <c r="AH13" i="11" s="1"/>
  <c r="AH12" i="11" s="1"/>
  <c r="AH11" i="11" s="1"/>
  <c r="AH10" i="11" s="1"/>
  <c r="AH9" i="11" s="1"/>
  <c r="AH8" i="11" s="1"/>
</calcChain>
</file>

<file path=xl/sharedStrings.xml><?xml version="1.0" encoding="utf-8"?>
<sst xmlns="http://schemas.openxmlformats.org/spreadsheetml/2006/main" count="613" uniqueCount="271">
  <si>
    <t>TOTAL CNAV+AA sous 1 PSS</t>
  </si>
  <si>
    <t>TOTAL CNAV+AA entre 1 et 3 PSS</t>
  </si>
  <si>
    <t>Durée de services</t>
  </si>
  <si>
    <t>TP public</t>
  </si>
  <si>
    <t>TP privé</t>
  </si>
  <si>
    <t>TOTAL</t>
  </si>
  <si>
    <t>Fonction publique</t>
  </si>
  <si>
    <t>Taux primes SRE</t>
  </si>
  <si>
    <t>Taux prime CNRACL</t>
  </si>
  <si>
    <t>Rémunération SRE</t>
  </si>
  <si>
    <t>Rémunération CNRACL</t>
  </si>
  <si>
    <t>CNAV</t>
  </si>
  <si>
    <t>Traitement SRE</t>
  </si>
  <si>
    <t>Traitement CNRACL</t>
  </si>
  <si>
    <t>Ensemble</t>
  </si>
  <si>
    <t>Progression traitement réel</t>
  </si>
  <si>
    <t>Taux de primes</t>
  </si>
  <si>
    <t>Traitement</t>
  </si>
  <si>
    <t>Rémunération</t>
  </si>
  <si>
    <t>Dernier traitement</t>
  </si>
  <si>
    <t>25 meilleurs salaires revalorisés</t>
  </si>
  <si>
    <t>Traitement = rémunération)</t>
  </si>
  <si>
    <t>Année 1</t>
  </si>
  <si>
    <t>Année 2</t>
  </si>
  <si>
    <t>Année 3</t>
  </si>
  <si>
    <t>Année 4</t>
  </si>
  <si>
    <t>Année 5</t>
  </si>
  <si>
    <t>Année 6</t>
  </si>
  <si>
    <t>Année 7</t>
  </si>
  <si>
    <t>Année 8</t>
  </si>
  <si>
    <t>Année 9</t>
  </si>
  <si>
    <t>Année 10</t>
  </si>
  <si>
    <t>Année 11</t>
  </si>
  <si>
    <t>Année 12</t>
  </si>
  <si>
    <t>Année 13</t>
  </si>
  <si>
    <t>Année 14</t>
  </si>
  <si>
    <t>Année 15</t>
  </si>
  <si>
    <t>Année 16</t>
  </si>
  <si>
    <t>Année 17</t>
  </si>
  <si>
    <t>Année 18</t>
  </si>
  <si>
    <t>Année 19</t>
  </si>
  <si>
    <t>Année 20</t>
  </si>
  <si>
    <t>Année 21</t>
  </si>
  <si>
    <t>Année 22</t>
  </si>
  <si>
    <t>Année 23</t>
  </si>
  <si>
    <t>Année 24</t>
  </si>
  <si>
    <t>Année 25</t>
  </si>
  <si>
    <t>Année 26</t>
  </si>
  <si>
    <t>Année 27</t>
  </si>
  <si>
    <t>Année 28</t>
  </si>
  <si>
    <t>Année 29</t>
  </si>
  <si>
    <t>Année 30</t>
  </si>
  <si>
    <t>Année 31</t>
  </si>
  <si>
    <t>Année 32</t>
  </si>
  <si>
    <t>Année 33</t>
  </si>
  <si>
    <t>Année 34</t>
  </si>
  <si>
    <t>Année 35</t>
  </si>
  <si>
    <t>Année 36</t>
  </si>
  <si>
    <t>Année 37</t>
  </si>
  <si>
    <t>Année 38</t>
  </si>
  <si>
    <t>Année 39</t>
  </si>
  <si>
    <t>Année 40</t>
  </si>
  <si>
    <t>Femmes</t>
  </si>
  <si>
    <t>Hommes</t>
  </si>
  <si>
    <t>&lt; 10 % primes</t>
  </si>
  <si>
    <t>Plus de 30 % primes</t>
  </si>
  <si>
    <t>Moins de 20 % durée dans le privé</t>
  </si>
  <si>
    <t>20 % à 40 % durée dans le privé</t>
  </si>
  <si>
    <t>40 % à 60 % durée dans le privé</t>
  </si>
  <si>
    <t>60 % à 80 % durée dans le privé</t>
  </si>
  <si>
    <t>Génération</t>
  </si>
  <si>
    <t>Taux de Liquidation</t>
  </si>
  <si>
    <t>25 meilleures années vs dernier traitement</t>
  </si>
  <si>
    <t>Intégration des primes</t>
  </si>
  <si>
    <t>Minimum</t>
  </si>
  <si>
    <t>Evolution des moyennes</t>
  </si>
  <si>
    <t>Complémentaire (Agirc-Arrco vs. Rafp)</t>
  </si>
  <si>
    <t>25 meilleures années vs. dernier traitement</t>
  </si>
  <si>
    <t>Acquisition de trimestres (Proratisation + Décote + Surcote)</t>
  </si>
  <si>
    <t xml:space="preserve">Autres (autres pensions de base, majorations pour enfant)
</t>
  </si>
  <si>
    <t>Graphique 4. Illustration des effets du dynamisme de carrière et du taux de primes sur la comparaison du salaire de référence</t>
  </si>
  <si>
    <t>Année</t>
  </si>
  <si>
    <t>Âge</t>
  </si>
  <si>
    <t>Total salarial et employeur</t>
  </si>
  <si>
    <t>Part salariale</t>
  </si>
  <si>
    <t>Source. DREES, modèle Trajectoire.</t>
  </si>
  <si>
    <t>Champ. Assurés nés en 1958 liquidant un droit dans la fonction publique au titre de la catégorie sédentaire.</t>
  </si>
  <si>
    <t>Graphiques 10, 11, 12, 13 et 14. Répartition des assurés gagnant/perdant à se voir appliquer les règles du privé – génération 1958 (en %)</t>
  </si>
  <si>
    <t>Date de naissance</t>
  </si>
  <si>
    <t>Salariés du secteur privé, indépendants et fonctionnaires sédentaires</t>
  </si>
  <si>
    <t>Catégories actives de la fonction publiques</t>
  </si>
  <si>
    <t>Avant le 01/07/1951</t>
  </si>
  <si>
    <t>60 ans</t>
  </si>
  <si>
    <t>55 ans</t>
  </si>
  <si>
    <t>Du 01/07/1951 au 31/12/1951</t>
  </si>
  <si>
    <t>60 ans et 4 mois</t>
  </si>
  <si>
    <t>60 ans et 9 mois</t>
  </si>
  <si>
    <t>61 ans et 2 mois</t>
  </si>
  <si>
    <t>61 ans et 7 mois</t>
  </si>
  <si>
    <t>Du 01/01/1955 au 30/06/1956</t>
  </si>
  <si>
    <t>62 ans</t>
  </si>
  <si>
    <t>Du 01/07/1956 au 31/12/1956</t>
  </si>
  <si>
    <t>55 ans et 4 mois</t>
  </si>
  <si>
    <t>55 ans et 9 mois</t>
  </si>
  <si>
    <t>56 ans et 2 mois</t>
  </si>
  <si>
    <t>56 ans et 7 mois</t>
  </si>
  <si>
    <t>À partir de 1960</t>
  </si>
  <si>
    <t>57 ans</t>
  </si>
  <si>
    <t>Tableau 2. Âge légal d’ouverture des droits</t>
  </si>
  <si>
    <t>Catégories sédentaires de la fonction publique</t>
  </si>
  <si>
    <t>Catégories actives de la fonction publique</t>
  </si>
  <si>
    <t>1959-1960</t>
  </si>
  <si>
    <t>1962-1963</t>
  </si>
  <si>
    <t>1964-1965</t>
  </si>
  <si>
    <t>1967-1968</t>
  </si>
  <si>
    <t>1970-1971</t>
  </si>
  <si>
    <t>1973-1974</t>
  </si>
  <si>
    <t>1975-1977</t>
  </si>
  <si>
    <t>1978 et suivantes</t>
  </si>
  <si>
    <t>Régime</t>
  </si>
  <si>
    <t>Salaire retenu</t>
  </si>
  <si>
    <t>Assiette</t>
  </si>
  <si>
    <t>Traitement hors primes</t>
  </si>
  <si>
    <t>Toute la carrière (Agirc-Arrco)</t>
  </si>
  <si>
    <t>Intégralité du salaire (Agirc-Arrco)</t>
  </si>
  <si>
    <t>Sexe</t>
  </si>
  <si>
    <t>Décote</t>
  </si>
  <si>
    <t>Taux plein</t>
  </si>
  <si>
    <t>Surcote</t>
  </si>
  <si>
    <t>1 à 4 trimestres</t>
  </si>
  <si>
    <t>5 à 8 trimestres</t>
  </si>
  <si>
    <t>9 trimestres et plus</t>
  </si>
  <si>
    <t>Part de la population</t>
  </si>
  <si>
    <t>Autres (autres pensions de base, majorations pour enfant)</t>
  </si>
  <si>
    <t>Évolution</t>
  </si>
  <si>
    <t>Médiane des écarts des pensions</t>
  </si>
  <si>
    <t>Évolution des pensions moyennes</t>
  </si>
  <si>
    <t>Part de gagnants</t>
  </si>
  <si>
    <t>Salaire net constant</t>
  </si>
  <si>
    <t>Salaire brut constant</t>
  </si>
  <si>
    <t xml:space="preserve">Tableaux 7 à 10 et 12. Contribution par déterminant à l’évolution de la pension moyenne selon la part de régimes alignés – génération 1958 (en %) </t>
  </si>
  <si>
    <t>Décile</t>
  </si>
  <si>
    <t>Règles du public</t>
  </si>
  <si>
    <t>Règles du privé</t>
  </si>
  <si>
    <t>D8/D2</t>
  </si>
  <si>
    <t>D9/D1</t>
  </si>
  <si>
    <t>2 5</t>
  </si>
  <si>
    <t>D9/D5</t>
  </si>
  <si>
    <t>D5/D1</t>
  </si>
  <si>
    <t>Tableau 14. Déciles de pension selon les règles de calcul – génération 1958</t>
  </si>
  <si>
    <t>D1</t>
  </si>
  <si>
    <t>D2</t>
  </si>
  <si>
    <t>D3</t>
  </si>
  <si>
    <t>D4</t>
  </si>
  <si>
    <t>D5</t>
  </si>
  <si>
    <t>D6</t>
  </si>
  <si>
    <t>D7</t>
  </si>
  <si>
    <t>D8</t>
  </si>
  <si>
    <t>D9</t>
  </si>
  <si>
    <t>Population</t>
  </si>
  <si>
    <t>Écart de montants de cotisations salariales versées</t>
  </si>
  <si>
    <t>Part de primes &lt; 10 %</t>
  </si>
  <si>
    <t>10 % &lt; Part de primes &lt; 20 %</t>
  </si>
  <si>
    <t>20 % &lt; Part de primes &lt; 30 %</t>
  </si>
  <si>
    <t>30 % &lt; Part de primes</t>
  </si>
  <si>
    <t>Plus de 2 700 € de pension</t>
  </si>
  <si>
    <t>Moins de 1 400 € de pension</t>
  </si>
  <si>
    <r>
      <rPr>
        <b/>
        <sz val="8"/>
        <rFont val="Marianne"/>
        <family val="3"/>
      </rPr>
      <t xml:space="preserve">Tableau 6. </t>
    </r>
    <r>
      <rPr>
        <b/>
        <sz val="8"/>
        <color theme="1"/>
        <rFont val="Marianne"/>
        <family val="3"/>
      </rPr>
      <t>Distribution des trimestres de surcote des assurés dans le privé en fixant l’âge de départ au taux plein dans les règles du public – génération 1958 (en %)</t>
    </r>
  </si>
  <si>
    <r>
      <rPr>
        <b/>
        <sz val="8"/>
        <rFont val="Marianne"/>
        <family val="3"/>
      </rPr>
      <t xml:space="preserve">Tableau 5. </t>
    </r>
    <r>
      <rPr>
        <b/>
        <sz val="8"/>
        <color theme="1"/>
        <rFont val="Marianne"/>
        <family val="3"/>
      </rPr>
      <t>Répartition de la situation des assurés dans le privé en fixant l’âge de départ au taux plein dans les règles du public – génération 1958 (en %)</t>
    </r>
  </si>
  <si>
    <r>
      <rPr>
        <b/>
        <sz val="8"/>
        <rFont val="Marianne"/>
        <family val="3"/>
      </rPr>
      <t xml:space="preserve">Tableau 4. </t>
    </r>
    <r>
      <rPr>
        <b/>
        <sz val="8"/>
        <color theme="1"/>
        <rFont val="Marianne"/>
        <family val="3"/>
      </rPr>
      <t>Synthèse des grandes différences de calcul entre secteurs public et privé</t>
    </r>
  </si>
  <si>
    <r>
      <rPr>
        <b/>
        <sz val="8"/>
        <rFont val="Marianne"/>
        <family val="3"/>
      </rPr>
      <t xml:space="preserve">Tableau 3. </t>
    </r>
    <r>
      <rPr>
        <b/>
        <sz val="8"/>
        <color theme="1"/>
        <rFont val="Marianne"/>
        <family val="3"/>
      </rPr>
      <t>Durée d’assurance tous régimes requise pour le taux plein, par génération (en trimestres)</t>
    </r>
  </si>
  <si>
    <t>Moins de -20 %</t>
  </si>
  <si>
    <t>Entre -20 % et -10 %</t>
  </si>
  <si>
    <t>Entre -10 % et -5 %</t>
  </si>
  <si>
    <t>Entre -5 % et -1 %</t>
  </si>
  <si>
    <t>Entre -1 % et +1 %</t>
  </si>
  <si>
    <t>Entre +1 % et +5 %</t>
  </si>
  <si>
    <t>Entre +5 % et +10 %</t>
  </si>
  <si>
    <t>Entre +10 % et +20 %</t>
  </si>
  <si>
    <t>Plus de +20 %</t>
  </si>
  <si>
    <t>10 % à 20 % primes</t>
  </si>
  <si>
    <t>20 % à 30 % primes</t>
  </si>
  <si>
    <t>Plus de 80 % durée dans le privé</t>
  </si>
  <si>
    <t>Moins de 1 400 euros de pension</t>
  </si>
  <si>
    <t>Entre 1 400 et 1 800 euros de pension</t>
  </si>
  <si>
    <t>Entre 1 800 et 2 200 euros de pension</t>
  </si>
  <si>
    <t>Entre 2 200 et 2 700 euros de pension</t>
  </si>
  <si>
    <t>Plus de 2 700 euros de pension</t>
  </si>
  <si>
    <r>
      <rPr>
        <sz val="8"/>
        <rFont val="Calibri"/>
        <family val="2"/>
      </rPr>
      <t>É</t>
    </r>
    <r>
      <rPr>
        <sz val="8"/>
        <rFont val="Marianne"/>
        <family val="3"/>
      </rPr>
      <t>volution des moyennes</t>
    </r>
  </si>
  <si>
    <t>Taux de liquidation</t>
  </si>
  <si>
    <r>
      <rPr>
        <sz val="8"/>
        <color theme="1"/>
        <rFont val="Calibri"/>
        <family val="2"/>
      </rPr>
      <t>É</t>
    </r>
    <r>
      <rPr>
        <sz val="8"/>
        <color theme="1"/>
        <rFont val="Marianne"/>
        <family val="3"/>
      </rPr>
      <t>crêtement du salaire de référence</t>
    </r>
  </si>
  <si>
    <t>Acquisition de trimestres 
(proratisation + décote + surcote)</t>
  </si>
  <si>
    <r>
      <t>Champ &gt;</t>
    </r>
    <r>
      <rPr>
        <sz val="7"/>
        <color theme="1"/>
        <rFont val="Arial Narrow"/>
        <family val="2"/>
      </rPr>
      <t xml:space="preserve"> Assurés nés en 1958 liquidant un droit dans la fonction publique au titre de la catégorie sédentaire.</t>
    </r>
  </si>
  <si>
    <r>
      <t>Champ &gt;</t>
    </r>
    <r>
      <rPr>
        <sz val="8"/>
        <color theme="1"/>
        <rFont val="Marianne"/>
        <family val="3"/>
      </rPr>
      <t xml:space="preserve"> Assurés nés en 1958 liquidant un droit dans la fonction publique au titre de la catégorie sédentaire.</t>
    </r>
  </si>
  <si>
    <r>
      <rPr>
        <b/>
        <sz val="8"/>
        <color theme="1"/>
        <rFont val="Marianne"/>
        <family val="3"/>
      </rPr>
      <t xml:space="preserve">Source &gt; </t>
    </r>
    <r>
      <rPr>
        <sz val="8"/>
        <color theme="1"/>
        <rFont val="Marianne"/>
        <family val="3"/>
      </rPr>
      <t>DREES, modèle Trajectoire.</t>
    </r>
  </si>
  <si>
    <r>
      <rPr>
        <b/>
        <sz val="8"/>
        <color theme="1"/>
        <rFont val="Marianne"/>
        <family val="3"/>
      </rPr>
      <t>Champ &gt;</t>
    </r>
    <r>
      <rPr>
        <sz val="8"/>
        <color theme="1"/>
        <rFont val="Marianne"/>
        <family val="3"/>
      </rPr>
      <t xml:space="preserve"> Assurés nés en 1958 liquidant un droit dans la fonction publique au titre de la catégorie sédentaire.</t>
    </r>
  </si>
  <si>
    <r>
      <rPr>
        <b/>
        <sz val="8"/>
        <color theme="1"/>
        <rFont val="Marianne"/>
        <family val="3"/>
      </rPr>
      <t>Source &gt;</t>
    </r>
    <r>
      <rPr>
        <sz val="8"/>
        <color theme="1"/>
        <rFont val="Marianne"/>
        <family val="3"/>
      </rPr>
      <t xml:space="preserve"> DREES, modèle Trajectoire.</t>
    </r>
  </si>
  <si>
    <r>
      <t xml:space="preserve">Proratisation </t>
    </r>
    <r>
      <rPr>
        <sz val="8"/>
        <color theme="1"/>
        <rFont val="Calibri"/>
        <family val="2"/>
      </rPr>
      <t xml:space="preserve">« </t>
    </r>
    <r>
      <rPr>
        <sz val="8"/>
        <color theme="1"/>
        <rFont val="Marianne"/>
        <family val="3"/>
      </rPr>
      <t>neutre »</t>
    </r>
  </si>
  <si>
    <t>Proratisation du Miga</t>
  </si>
  <si>
    <r>
      <rPr>
        <b/>
        <sz val="8"/>
        <color theme="1"/>
        <rFont val="Marianne"/>
        <family val="3"/>
      </rPr>
      <t xml:space="preserve">Champ &gt; </t>
    </r>
    <r>
      <rPr>
        <sz val="8"/>
        <color theme="1"/>
        <rFont val="Marianne"/>
        <family val="3"/>
      </rPr>
      <t>Assurés nés en 1958 liquidant un droit dans la fonction publique au titre de la catégorie sédentaire.</t>
    </r>
  </si>
  <si>
    <r>
      <rPr>
        <b/>
        <sz val="8"/>
        <color theme="1"/>
        <rFont val="Marianne"/>
        <family val="3"/>
      </rPr>
      <t>Source &gt;</t>
    </r>
    <r>
      <rPr>
        <sz val="8"/>
        <color theme="1"/>
        <rFont val="Marianne"/>
        <family val="3"/>
      </rPr>
      <t xml:space="preserve"> Législation.</t>
    </r>
  </si>
  <si>
    <r>
      <rPr>
        <b/>
        <sz val="8"/>
        <color theme="1"/>
        <rFont val="Marianne"/>
        <family val="3"/>
      </rPr>
      <t>Source &gt;</t>
    </r>
    <r>
      <rPr>
        <sz val="8"/>
        <color theme="1"/>
        <rFont val="Marianne"/>
        <family val="3"/>
      </rPr>
      <t xml:space="preserve"> COR.</t>
    </r>
  </si>
  <si>
    <t>Graphique 7. Évolution du rendement instantané à l’Arrco et des droits acquis pour 1 euro de rémunération sous plafond</t>
  </si>
  <si>
    <r>
      <rPr>
        <b/>
        <sz val="8"/>
        <color theme="1"/>
        <rFont val="Marianne"/>
        <family val="3"/>
      </rPr>
      <t>Note &gt;</t>
    </r>
    <r>
      <rPr>
        <sz val="8"/>
        <color theme="1"/>
        <rFont val="Marianne"/>
        <family val="3"/>
      </rPr>
      <t xml:space="preserve"> Calculs hors CET, CEG et AGFF.</t>
    </r>
  </si>
  <si>
    <r>
      <rPr>
        <b/>
        <sz val="8"/>
        <color theme="1"/>
        <rFont val="Marianne"/>
        <family val="3"/>
      </rPr>
      <t>Source &gt;</t>
    </r>
    <r>
      <rPr>
        <sz val="8"/>
        <color theme="1"/>
        <rFont val="Marianne"/>
        <family val="3"/>
      </rPr>
      <t xml:space="preserve"> Calculs DREES à partir des données Agirc-Arrco et hypothèses COR (taux moyen Arrco).</t>
    </r>
  </si>
  <si>
    <r>
      <rPr>
        <sz val="8"/>
        <color rgb="FF000000"/>
        <rFont val="Calibri"/>
        <family val="2"/>
      </rPr>
      <t>Â</t>
    </r>
    <r>
      <rPr>
        <sz val="8"/>
        <color rgb="FF000000"/>
        <rFont val="Marianne"/>
        <family val="3"/>
      </rPr>
      <t>ge</t>
    </r>
  </si>
  <si>
    <r>
      <rPr>
        <b/>
        <sz val="8"/>
        <color theme="1"/>
        <rFont val="Marianne"/>
        <family val="3"/>
      </rPr>
      <t>Champ &gt;</t>
    </r>
    <r>
      <rPr>
        <sz val="8"/>
        <color theme="1"/>
        <rFont val="Marianne"/>
        <family val="3"/>
      </rPr>
      <t xml:space="preserve"> Assurés nés en 1963 liquidant un droit dans la fonction publique au titre de la catégorie active.</t>
    </r>
  </si>
  <si>
    <t>Graphique 9. Distribution de l’âge de départ au taux plein des fonctionnaires de catégorie sédentaire dans le champ de l’étude nés en 1958 (en %)</t>
  </si>
  <si>
    <r>
      <t>Source &gt;</t>
    </r>
    <r>
      <rPr>
        <sz val="7"/>
        <color theme="1"/>
        <rFont val="Arial Narrow"/>
        <family val="2"/>
      </rPr>
      <t xml:space="preserve"> DREES, modèle Trajectoire.</t>
    </r>
  </si>
  <si>
    <t>Graphique 15. Taux de cotisation total moyen dans la fonction publique et CNAV + Agirc-Arrco (par tranche) et par an pour un salarié non cadre (en %)</t>
  </si>
  <si>
    <r>
      <rPr>
        <b/>
        <sz val="8"/>
        <color theme="1"/>
        <rFont val="Marianne"/>
        <family val="3"/>
      </rPr>
      <t xml:space="preserve">Source &gt; </t>
    </r>
    <r>
      <rPr>
        <sz val="8"/>
        <color theme="1"/>
        <rFont val="Marianne"/>
        <family val="3"/>
      </rPr>
      <t>Barèmes fonction publique, CNAV et AA.</t>
    </r>
  </si>
  <si>
    <r>
      <rPr>
        <b/>
        <sz val="8"/>
        <color theme="2" tint="-0.89999084444715716"/>
        <rFont val="Marianne"/>
        <family val="3"/>
      </rPr>
      <t>Source &gt;</t>
    </r>
    <r>
      <rPr>
        <sz val="8"/>
        <color theme="1"/>
        <rFont val="Marianne"/>
        <family val="3"/>
      </rPr>
      <t xml:space="preserve"> DREES, modèle Trajectoire.</t>
    </r>
  </si>
  <si>
    <r>
      <rPr>
        <sz val="8"/>
        <color theme="2" tint="-0.89999084444715716"/>
        <rFont val="Calibri"/>
        <family val="2"/>
      </rPr>
      <t>É</t>
    </r>
    <r>
      <rPr>
        <sz val="8"/>
        <color theme="2" tint="-0.89999084444715716"/>
        <rFont val="Marianne"/>
        <family val="3"/>
      </rPr>
      <t>volution des moyennes</t>
    </r>
  </si>
  <si>
    <r>
      <rPr>
        <sz val="8"/>
        <color theme="2" tint="-0.89999084444715716"/>
        <rFont val="Calibri"/>
        <family val="2"/>
      </rPr>
      <t>É</t>
    </r>
    <r>
      <rPr>
        <sz val="8"/>
        <color theme="2" tint="-0.89999084444715716"/>
        <rFont val="Marianne"/>
        <family val="3"/>
      </rPr>
      <t>crêtement du salaire de référence</t>
    </r>
  </si>
  <si>
    <t>Acquisition de trimestres (proratisation + décote + surcote)</t>
  </si>
  <si>
    <r>
      <rPr>
        <b/>
        <sz val="8"/>
        <rFont val="Calibri"/>
        <family val="2"/>
      </rPr>
      <t>É</t>
    </r>
    <r>
      <rPr>
        <b/>
        <sz val="8"/>
        <rFont val="Marianne"/>
        <family val="3"/>
      </rPr>
      <t>volution des moyennes</t>
    </r>
  </si>
  <si>
    <t>Écrêtement du salaire de référence</t>
  </si>
  <si>
    <t>Complémentaire</t>
  </si>
  <si>
    <t>Régime de base</t>
  </si>
  <si>
    <t>Autres</t>
  </si>
  <si>
    <t>Taux de</t>
  </si>
  <si>
    <t>liquidation</t>
  </si>
  <si>
    <t>25 meilleures années</t>
  </si>
  <si>
    <t>Acquisition de</t>
  </si>
  <si>
    <t xml:space="preserve"> trimestres</t>
  </si>
  <si>
    <t>(Décote</t>
  </si>
  <si>
    <t>+ Surcote</t>
  </si>
  <si>
    <t>+Proratisation)</t>
  </si>
  <si>
    <t>Autres pensions de base, majorations pour enfant</t>
  </si>
  <si>
    <r>
      <t xml:space="preserve">Source &gt; </t>
    </r>
    <r>
      <rPr>
        <sz val="8"/>
        <color theme="1"/>
        <rFont val="Marianne"/>
        <family val="3"/>
      </rPr>
      <t>DREES, modèle Trajectoire.</t>
    </r>
  </si>
  <si>
    <t>Tableau 1. Contribution de chaque déterminant sur l’évolution de la pension moyenne consécutif à l’application des règles de retraite du secteur privé plutôt que celle de la fonction publique (en %)</t>
  </si>
  <si>
    <r>
      <t xml:space="preserve">Champ &gt; </t>
    </r>
    <r>
      <rPr>
        <sz val="8"/>
        <color theme="1"/>
        <rFont val="Marianne"/>
        <family val="3"/>
      </rPr>
      <t>Assurés nés en 1958 liquidant un droit dans la fonction publique au titre de la catégorie sédentaire.</t>
    </r>
  </si>
  <si>
    <t>Salariés du secteur privé et indépendants</t>
  </si>
  <si>
    <t>Six derniers mois</t>
  </si>
  <si>
    <t>CNAV + Agirc-Arrco</t>
  </si>
  <si>
    <t>Salaire sous plafond (CNAV)</t>
  </si>
  <si>
    <t>25 meilleures années écrêtées au PSS revalorisées selon les prix (CNAV)</t>
  </si>
  <si>
    <t>Acquisition de trimestres (décote + surcote + proratisation)</t>
  </si>
  <si>
    <t>10 % à  20 % primes</t>
  </si>
  <si>
    <r>
      <rPr>
        <b/>
        <sz val="8"/>
        <rFont val="Marianne"/>
        <family val="3"/>
      </rPr>
      <t xml:space="preserve">Tableau 11. </t>
    </r>
    <r>
      <rPr>
        <b/>
        <sz val="8"/>
        <color theme="1"/>
        <rFont val="Marianne"/>
        <family val="3"/>
      </rPr>
      <t>Sensibilité des résultats aux hypothèses de salaire brut constant ou salaire net constant dans l’hypothèse d’affiliation Agirc-Arrco – génération 1958 (en %)</t>
    </r>
  </si>
  <si>
    <t>Tableau 13. Indicateurs de dispersion selon les règles de calcul – génération 1958 (en %)</t>
  </si>
  <si>
    <t>Évolution 
(en %)</t>
  </si>
  <si>
    <t>Tableau 15. Évolution moyenne du montant de cotisations versé sur cycle de vie, par niveau de primes de fin de carrière pour les sédentaires de la génération 1958 (en %)</t>
  </si>
  <si>
    <t>Tableau 16. Évolution moyenne du montant de cotisations versées sur cycle de vie, par tranche de pension en euros 2020 pour les sédentaires de la génération 1958 (en %)</t>
  </si>
  <si>
    <t>2 200 à 2700 € de pension</t>
  </si>
  <si>
    <t>1 800 à 2 200 € de pension</t>
  </si>
  <si>
    <t>1 400 à 1 800 € de pension</t>
  </si>
  <si>
    <t>Tableau 17. Bilan sur cycle de vie, par niveau de pension pour les sédentaires de la génération 1958 – salaire brut constant, en euros 2020</t>
  </si>
  <si>
    <t xml:space="preserve">Bilan sur cycle de vie rapporté à l’ensemble  
des revenus perçus </t>
  </si>
  <si>
    <t>Graphique 1. Analyse des assurés gagnant/perdant à se voir appliquer les règles du secteur privé, par sous-population – génération 1958 (en %)</t>
  </si>
  <si>
    <t>Graphique 3 - Barème du minimum garanti (Miga) - proratisation selon le nombre d'années de service effectuées</t>
  </si>
  <si>
    <t>a. Salaire peu dynamique et peu de primes 
(traitement réel +1 % par an et 10 % de primes)</t>
  </si>
  <si>
    <t xml:space="preserve"> b. Salaire dynamique et peu de primes 
(traitement réel +3 % par an et 10 % de primes)</t>
  </si>
  <si>
    <t>e. Salaire décroissant en termes réels 
(traitement réel -0,5 % par an, sans primes)</t>
  </si>
  <si>
    <t>d. Salaire dynamique et beaucoup de primes 
(traitement réel +3 % par an et 40 % de primes)</t>
  </si>
  <si>
    <t>c. Salaire peu dynamique et beaucoup de primes 
(traitementréel +1 % par an et 40 % de primes)</t>
  </si>
  <si>
    <t>Droit associé à 1 euro de cotisation (rendement instantané), échelle de gauche</t>
  </si>
  <si>
    <t>Droit associé à 1 euro de rémunération (rendement instantané * taux de cotisation), échelle de droite</t>
  </si>
  <si>
    <t>Graphique 19. Décomposition de l’évolution de la pension moyenne à la liquidation lors de l’application des règles du secteur privé aux fonctionnaires sédentaires (salaire brut constant – hypothèse d’évolution des rémunérations similaire au secteur privé) [en %]</t>
  </si>
  <si>
    <r>
      <rPr>
        <sz val="8"/>
        <color theme="2" tint="-0.89999084444715716"/>
        <rFont val="Calibri"/>
        <family val="2"/>
      </rPr>
      <t>É</t>
    </r>
    <r>
      <rPr>
        <sz val="8"/>
        <color theme="2" tint="-0.89999084444715716"/>
        <rFont val="Marianne"/>
        <family val="3"/>
      </rPr>
      <t>crêtement au PSS</t>
    </r>
  </si>
  <si>
    <t>Agirc-Arrco - RAFP</t>
  </si>
  <si>
    <t>Complémentaire (Arrco – RAFP)</t>
  </si>
  <si>
    <t>Graphique 8. Distribution des âges de départ au taux plein des fonctionnaires de catégorie active nés en 1963, dans la législation actuelle et dans l’hypothèse d’une application des règles du privé (en %)</t>
  </si>
  <si>
    <t>Graphique 2. Décomposition de l’évolution de la pension moyenne à la liquidation lors de l’application des règles du secteur privé aux fonctionnaires sédentaires (salaire brut constant – hypothèses de projection du COR d’évolution différente des rémunérations à la fonction publique) [en %]</t>
  </si>
  <si>
    <t>Graphique 5. Hypothèses d’évolution du traitement et du salaire réels moyens des fonctionnaires d’État et des fonctionnaires affiliés à la CNRACL et du salaire moyen dans le secteur privé (hypothèses de projection du COR – base 100 en 2020)</t>
  </si>
  <si>
    <t>Graphique 6. Hypothèse d’évolution des taux de primes moyens dans la fonction publique par régime, dans la première hypothèse (hypothèses de projection du COR)</t>
  </si>
  <si>
    <t>Graphique 16. Décomposition de l’évolution de la pension moyenne à la liquidation lors de l’application des règles du secteur privé aux fonctionnaires sédentaires (salaire brut constant – hypothèses de projections du COR d’évolution différente des rémunérations à la fonction publique) [en %]</t>
  </si>
  <si>
    <t>Graphique 17. Décomposition de l’évolution de la pension moyenne à la liquidation lors de l’application des règles du secteur privé aux fonctionnaires sédentaires (salaire net constant – hypothèses de projections du COR d’évolution différente des rémunérations à la fonction publique) [en %]</t>
  </si>
  <si>
    <t>Graphique 18. Décomposition de l’évolution de la pension moyenne à la liquidation lors de l’application des règles du secteur privé aux fonctionnaires sédentaires – Écart entre l’hypothèse de salaire net équivalent et l’hypothèse de salaire brut constant (hypothèses de projections du COR d’évolution différente des rémunérations à la fonction publique) [en points de pourcentage]</t>
  </si>
  <si>
    <t>Graphique 20. Décomposition de l’évolution de la pension moyenne à la liquidation lors de l’application des règles du secteur privé aux fonctionnaires sédentaires – Écart entre l’hypothèse de projections du COR et l’hypothèse d’évolution des rémunérations similaire au secteur privé (salaire brut constant) [en points de pourcentage]</t>
  </si>
  <si>
    <t>Indicateur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</si>
</sst>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
    <numFmt numFmtId="165" formatCode="_-* #,##0.00\ _€_-;\-* #,##0.00\ _€_-;_-* &quot;-&quot;??\ _€_-;_-@_-"/>
    <numFmt numFmtId="166" formatCode="0.0%"/>
    <numFmt numFmtId="167" formatCode="_-* #,##0_-;\-* #,##0_-;_-* &quot;-&quot;??_-;_-@_-"/>
    <numFmt numFmtId="168" formatCode="0.0"/>
    <numFmt numFmtId="169" formatCode="#,##0.0"/>
  </numFmts>
  <fonts count="21"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0"/>
      <name val="Arial"/>
    </font>
    <font>
      <sz val="7"/>
      <color theme="1"/>
      <name val="Arial Narrow"/>
      <family val="2"/>
    </font>
    <font>
      <b/>
      <sz val="8"/>
      <color rgb="FFFFFFFF"/>
      <name val="Marianne"/>
      <family val="3"/>
    </font>
    <font>
      <sz val="8"/>
      <color theme="1"/>
      <name val="Marianne"/>
      <family val="3"/>
    </font>
    <font>
      <b/>
      <sz val="8"/>
      <color theme="1"/>
      <name val="Marianne"/>
      <family val="3"/>
    </font>
    <font>
      <b/>
      <sz val="8"/>
      <name val="Marianne"/>
      <family val="3"/>
    </font>
    <font>
      <sz val="8"/>
      <name val="Marianne"/>
      <family val="3"/>
    </font>
    <font>
      <sz val="8"/>
      <color rgb="FF000000"/>
      <name val="Marianne"/>
      <family val="3"/>
    </font>
    <font>
      <i/>
      <sz val="8"/>
      <color theme="1"/>
      <name val="Marianne"/>
      <family val="3"/>
    </font>
    <font>
      <b/>
      <sz val="8"/>
      <color theme="2" tint="-0.89999084444715716"/>
      <name val="Marianne"/>
      <family val="3"/>
    </font>
    <font>
      <sz val="8"/>
      <name val="Calibri"/>
      <family val="2"/>
    </font>
    <font>
      <sz val="8"/>
      <color theme="1"/>
      <name val="Calibri"/>
      <family val="2"/>
    </font>
    <font>
      <b/>
      <sz val="7"/>
      <color theme="1"/>
      <name val="Arial Narrow"/>
      <family val="2"/>
    </font>
    <font>
      <sz val="8"/>
      <color rgb="FF000000"/>
      <name val="Calibri"/>
      <family val="2"/>
    </font>
    <font>
      <sz val="8"/>
      <color theme="2" tint="-0.89999084444715716"/>
      <name val="Marianne"/>
      <family val="3"/>
    </font>
    <font>
      <sz val="8"/>
      <color theme="2" tint="-0.89999084444715716"/>
      <name val="Calibri"/>
      <family val="2"/>
    </font>
    <font>
      <b/>
      <sz val="8"/>
      <name val="Calibr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xf numFmtId="0" fontId="4" fillId="0" borderId="0"/>
    <xf numFmtId="43" fontId="3" fillId="0" borderId="0" applyFont="0" applyFill="0" applyBorder="0" applyAlignment="0" applyProtection="0"/>
  </cellStyleXfs>
  <cellXfs count="126">
    <xf numFmtId="0" fontId="0" fillId="0" borderId="0" xfId="0"/>
    <xf numFmtId="0" fontId="7" fillId="0" borderId="0" xfId="0" applyFont="1"/>
    <xf numFmtId="0" fontId="9" fillId="0" borderId="0" xfId="0" applyFont="1" applyAlignment="1">
      <alignment vertical="center"/>
    </xf>
    <xf numFmtId="0" fontId="10" fillId="0" borderId="0" xfId="0" applyFont="1"/>
    <xf numFmtId="0" fontId="8" fillId="0" borderId="0" xfId="0" applyFont="1"/>
    <xf numFmtId="0" fontId="6"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wrapText="1"/>
    </xf>
    <xf numFmtId="0" fontId="7" fillId="0" borderId="0" xfId="0" applyFont="1" applyAlignment="1">
      <alignment wrapText="1"/>
    </xf>
    <xf numFmtId="0" fontId="8" fillId="0" borderId="0" xfId="0" applyFont="1" applyAlignment="1">
      <alignment horizontal="justify" vertical="center"/>
    </xf>
    <xf numFmtId="168" fontId="10" fillId="0" borderId="2" xfId="0" applyNumberFormat="1" applyFont="1" applyFill="1" applyBorder="1" applyAlignment="1">
      <alignment horizontal="center" vertical="center" wrapText="1"/>
    </xf>
    <xf numFmtId="168" fontId="7" fillId="0" borderId="2" xfId="0" applyNumberFormat="1" applyFont="1" applyBorder="1" applyAlignment="1">
      <alignment horizontal="center"/>
    </xf>
    <xf numFmtId="168" fontId="7" fillId="0" borderId="2" xfId="0" applyNumberFormat="1" applyFont="1" applyFill="1" applyBorder="1" applyAlignment="1">
      <alignment horizontal="center" vertical="center" wrapText="1"/>
    </xf>
    <xf numFmtId="168" fontId="9" fillId="0" borderId="2" xfId="0" applyNumberFormat="1" applyFont="1" applyFill="1" applyBorder="1" applyAlignment="1">
      <alignment horizontal="center" vertical="center" wrapText="1"/>
    </xf>
    <xf numFmtId="168" fontId="8" fillId="0" borderId="2" xfId="0" applyNumberFormat="1" applyFont="1" applyBorder="1" applyAlignment="1">
      <alignment horizontal="center"/>
    </xf>
    <xf numFmtId="0" fontId="9" fillId="2" borderId="0" xfId="0" applyFont="1" applyFill="1" applyBorder="1" applyAlignment="1">
      <alignment vertical="center"/>
    </xf>
    <xf numFmtId="0" fontId="10" fillId="2" borderId="0" xfId="6" applyFont="1" applyFill="1" applyBorder="1" applyAlignment="1">
      <alignment horizontal="center"/>
    </xf>
    <xf numFmtId="0" fontId="10" fillId="2" borderId="0" xfId="6" applyFont="1" applyFill="1" applyBorder="1"/>
    <xf numFmtId="0" fontId="10" fillId="2" borderId="0" xfId="6" applyFont="1" applyFill="1" applyBorder="1" applyAlignment="1">
      <alignment horizontal="center" vertical="center"/>
    </xf>
    <xf numFmtId="0" fontId="10" fillId="2" borderId="2" xfId="6" applyFont="1" applyFill="1" applyBorder="1" applyAlignment="1">
      <alignment horizontal="center" vertical="center" wrapText="1"/>
    </xf>
    <xf numFmtId="0" fontId="10" fillId="2" borderId="0" xfId="6" applyFont="1" applyFill="1" applyBorder="1" applyAlignment="1">
      <alignment horizontal="center" vertical="center" wrapText="1"/>
    </xf>
    <xf numFmtId="0" fontId="10" fillId="2" borderId="2" xfId="6" applyFont="1" applyFill="1" applyBorder="1" applyAlignment="1">
      <alignment horizontal="center"/>
    </xf>
    <xf numFmtId="165" fontId="10" fillId="2" borderId="2" xfId="6" applyNumberFormat="1" applyFont="1" applyFill="1" applyBorder="1" applyAlignment="1">
      <alignment horizontal="center"/>
    </xf>
    <xf numFmtId="0" fontId="7" fillId="2" borderId="0" xfId="6" applyFont="1" applyFill="1" applyBorder="1"/>
    <xf numFmtId="0" fontId="10" fillId="2" borderId="2" xfId="6" applyFont="1" applyFill="1" applyBorder="1"/>
    <xf numFmtId="0" fontId="11" fillId="0" borderId="0" xfId="5" applyFont="1"/>
    <xf numFmtId="0" fontId="11" fillId="0" borderId="2" xfId="5" applyFont="1" applyBorder="1" applyAlignment="1">
      <alignment horizontal="center"/>
    </xf>
    <xf numFmtId="168" fontId="11" fillId="0" borderId="2" xfId="5" applyNumberFormat="1" applyFont="1" applyBorder="1" applyAlignment="1">
      <alignment horizontal="center"/>
    </xf>
    <xf numFmtId="168" fontId="7" fillId="0" borderId="2" xfId="5" applyNumberFormat="1" applyFont="1" applyBorder="1" applyAlignment="1">
      <alignment horizontal="center"/>
    </xf>
    <xf numFmtId="0" fontId="7" fillId="0" borderId="0" xfId="5" applyFont="1"/>
    <xf numFmtId="164" fontId="7" fillId="0" borderId="0" xfId="0" applyNumberFormat="1" applyFont="1"/>
    <xf numFmtId="0" fontId="8"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xf>
    <xf numFmtId="0" fontId="7" fillId="0" borderId="2" xfId="0" applyFont="1" applyBorder="1" applyAlignment="1">
      <alignment horizontal="center" vertical="center" wrapText="1"/>
    </xf>
    <xf numFmtId="166" fontId="7" fillId="0" borderId="2" xfId="2" applyNumberFormat="1" applyFont="1" applyBorder="1" applyAlignment="1">
      <alignment horizontal="center" vertical="center" wrapText="1"/>
    </xf>
    <xf numFmtId="164" fontId="7" fillId="0" borderId="2" xfId="1"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xf>
    <xf numFmtId="0" fontId="7" fillId="0" borderId="2" xfId="0" applyFont="1" applyBorder="1" applyAlignment="1">
      <alignment horizontal="center"/>
    </xf>
    <xf numFmtId="0" fontId="12" fillId="0" borderId="0" xfId="0" applyFont="1" applyAlignment="1">
      <alignment horizontal="center"/>
    </xf>
    <xf numFmtId="9" fontId="7" fillId="0" borderId="0" xfId="2" applyFont="1"/>
    <xf numFmtId="0" fontId="7" fillId="2" borderId="2" xfId="0" applyFont="1" applyFill="1" applyBorder="1" applyAlignment="1">
      <alignment wrapText="1"/>
    </xf>
    <xf numFmtId="9" fontId="7" fillId="2" borderId="2" xfId="2" applyFont="1" applyFill="1" applyBorder="1" applyAlignment="1">
      <alignment wrapText="1"/>
    </xf>
    <xf numFmtId="0" fontId="7" fillId="2" borderId="2" xfId="0" applyFont="1" applyFill="1" applyBorder="1"/>
    <xf numFmtId="9" fontId="7" fillId="2" borderId="2" xfId="2" applyFont="1" applyFill="1" applyBorder="1"/>
    <xf numFmtId="0" fontId="7" fillId="2" borderId="2" xfId="0" applyFont="1" applyFill="1" applyBorder="1" applyAlignment="1">
      <alignment horizontal="center" wrapText="1"/>
    </xf>
    <xf numFmtId="167" fontId="7" fillId="2" borderId="2" xfId="4" applyNumberFormat="1" applyFont="1" applyFill="1" applyBorder="1"/>
    <xf numFmtId="0" fontId="8" fillId="0" borderId="1" xfId="0" applyFont="1" applyBorder="1"/>
    <xf numFmtId="0" fontId="12" fillId="0" borderId="0" xfId="0" applyFont="1" applyAlignment="1">
      <alignment wrapText="1"/>
    </xf>
    <xf numFmtId="10" fontId="12" fillId="0" borderId="0" xfId="0" applyNumberFormat="1" applyFont="1"/>
    <xf numFmtId="0" fontId="12" fillId="0" borderId="0" xfId="0" applyFont="1"/>
    <xf numFmtId="9" fontId="12" fillId="0" borderId="0" xfId="0" applyNumberFormat="1" applyFont="1"/>
    <xf numFmtId="0" fontId="12" fillId="0" borderId="0" xfId="0" applyFont="1" applyBorder="1" applyAlignment="1">
      <alignment wrapText="1"/>
    </xf>
    <xf numFmtId="1" fontId="12" fillId="0" borderId="0" xfId="0" applyNumberFormat="1" applyFont="1" applyBorder="1" applyAlignment="1">
      <alignment wrapText="1"/>
    </xf>
    <xf numFmtId="0" fontId="7" fillId="0" borderId="2" xfId="0" applyFont="1" applyBorder="1"/>
    <xf numFmtId="1" fontId="7" fillId="0" borderId="2" xfId="0" applyNumberFormat="1" applyFont="1" applyBorder="1"/>
    <xf numFmtId="1" fontId="7" fillId="0" borderId="0" xfId="0" applyNumberFormat="1" applyFont="1"/>
    <xf numFmtId="0" fontId="7" fillId="2" borderId="2" xfId="0" applyFont="1" applyFill="1" applyBorder="1" applyAlignment="1">
      <alignment horizontal="center"/>
    </xf>
    <xf numFmtId="168" fontId="7" fillId="0" borderId="2" xfId="0" applyNumberFormat="1" applyFont="1" applyFill="1" applyBorder="1" applyAlignment="1">
      <alignment horizontal="center"/>
    </xf>
    <xf numFmtId="2" fontId="7" fillId="0" borderId="2" xfId="0" applyNumberFormat="1" applyFont="1" applyFill="1" applyBorder="1" applyAlignment="1">
      <alignment horizontal="left" vertical="center"/>
    </xf>
    <xf numFmtId="168" fontId="7" fillId="0" borderId="2" xfId="0" applyNumberFormat="1" applyFont="1" applyFill="1" applyBorder="1" applyAlignment="1">
      <alignment horizontal="left" vertical="center"/>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2" fontId="18" fillId="0" borderId="2" xfId="0" applyNumberFormat="1" applyFont="1" applyFill="1" applyBorder="1" applyAlignment="1">
      <alignment horizontal="left" vertical="center"/>
    </xf>
    <xf numFmtId="168" fontId="18" fillId="0" borderId="2" xfId="0" applyNumberFormat="1" applyFont="1" applyFill="1" applyBorder="1" applyAlignment="1">
      <alignment horizontal="left" vertical="center"/>
    </xf>
    <xf numFmtId="168" fontId="18" fillId="0" borderId="2" xfId="0" applyNumberFormat="1" applyFont="1" applyFill="1" applyBorder="1" applyAlignment="1">
      <alignment horizontal="center" vertical="center" wrapText="1"/>
    </xf>
    <xf numFmtId="168" fontId="18" fillId="0" borderId="2" xfId="0" applyNumberFormat="1" applyFont="1" applyFill="1" applyBorder="1" applyAlignment="1">
      <alignment horizontal="center"/>
    </xf>
    <xf numFmtId="168" fontId="18" fillId="0" borderId="0" xfId="0" applyNumberFormat="1" applyFont="1" applyFill="1" applyBorder="1" applyAlignment="1">
      <alignment horizontal="center" vertical="center" wrapText="1"/>
    </xf>
    <xf numFmtId="168" fontId="18" fillId="0" borderId="0" xfId="0" applyNumberFormat="1" applyFont="1" applyFill="1" applyBorder="1" applyAlignment="1">
      <alignment horizontal="center"/>
    </xf>
    <xf numFmtId="0" fontId="18" fillId="0" borderId="2" xfId="0" applyFont="1" applyFill="1" applyBorder="1" applyAlignment="1">
      <alignment horizontal="center" vertical="center" wrapText="1"/>
    </xf>
    <xf numFmtId="0" fontId="7" fillId="0" borderId="6" xfId="0"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7" xfId="0" applyFont="1" applyFill="1" applyBorder="1" applyAlignment="1">
      <alignment vertical="center" wrapText="1"/>
    </xf>
    <xf numFmtId="0" fontId="18" fillId="0" borderId="6" xfId="0" applyFont="1" applyFill="1" applyBorder="1" applyAlignment="1">
      <alignment vertical="center" wrapText="1"/>
    </xf>
    <xf numFmtId="0" fontId="18"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8" fillId="0" borderId="2" xfId="0" applyFont="1" applyFill="1" applyBorder="1" applyAlignment="1">
      <alignment horizontal="left" vertical="center" wrapText="1"/>
    </xf>
    <xf numFmtId="169" fontId="18"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169" fontId="13" fillId="0" borderId="2" xfId="0" applyNumberFormat="1"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2" xfId="0" applyNumberFormat="1" applyFont="1" applyFill="1" applyBorder="1" applyAlignment="1">
      <alignment horizontal="justify" vertical="center" wrapText="1"/>
    </xf>
    <xf numFmtId="0" fontId="18" fillId="0" borderId="2" xfId="0" applyNumberFormat="1" applyFont="1" applyFill="1" applyBorder="1" applyAlignment="1">
      <alignment horizontal="center" vertical="center" wrapText="1"/>
    </xf>
    <xf numFmtId="0" fontId="13" fillId="0" borderId="2" xfId="0" applyFont="1" applyFill="1" applyBorder="1" applyAlignment="1">
      <alignment horizontal="right" vertical="center" wrapText="1"/>
    </xf>
    <xf numFmtId="3" fontId="18" fillId="0" borderId="2" xfId="0" applyNumberFormat="1" applyFont="1" applyFill="1" applyBorder="1" applyAlignment="1">
      <alignment horizontal="right" vertical="center" wrapText="1"/>
    </xf>
    <xf numFmtId="0" fontId="13" fillId="0" borderId="2" xfId="0" applyNumberFormat="1" applyFont="1" applyFill="1" applyBorder="1" applyAlignment="1">
      <alignment horizontal="right" vertical="center" wrapText="1"/>
    </xf>
    <xf numFmtId="10" fontId="18" fillId="0" borderId="2" xfId="0" applyNumberFormat="1" applyFont="1" applyBorder="1" applyAlignment="1">
      <alignment horizontal="justify"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xf numFmtId="0" fontId="8" fillId="0" borderId="0" xfId="0" applyFont="1" applyAlignment="1">
      <alignment horizontal="left" vertical="center"/>
    </xf>
    <xf numFmtId="0" fontId="9" fillId="0" borderId="0" xfId="0" applyFont="1" applyAlignment="1">
      <alignment horizontal="left" vertical="center" wrapText="1"/>
    </xf>
    <xf numFmtId="0" fontId="8" fillId="0" borderId="1" xfId="0" applyFont="1" applyBorder="1" applyAlignment="1">
      <alignment horizontal="left"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2" borderId="2" xfId="6" applyFont="1" applyFill="1" applyBorder="1" applyAlignment="1">
      <alignment horizontal="center"/>
    </xf>
    <xf numFmtId="0" fontId="8" fillId="0" borderId="0" xfId="0" applyFont="1" applyAlignment="1">
      <alignment horizontal="left" vertical="center" wrapText="1"/>
    </xf>
    <xf numFmtId="0" fontId="13"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8" fillId="0" borderId="0" xfId="0" applyFont="1" applyAlignment="1">
      <alignment horizontal="left"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justify" vertical="center"/>
    </xf>
    <xf numFmtId="0" fontId="7" fillId="0" borderId="0" xfId="0" applyFont="1" applyBorder="1" applyAlignment="1"/>
    <xf numFmtId="0" fontId="6" fillId="0" borderId="0" xfId="0" applyFont="1" applyAlignment="1">
      <alignment horizontal="left" vertical="center" wrapText="1"/>
    </xf>
    <xf numFmtId="0" fontId="7" fillId="0" borderId="0" xfId="0" applyFont="1" applyBorder="1" applyAlignment="1">
      <alignment horizontal="left" vertical="center"/>
    </xf>
  </cellXfs>
  <cellStyles count="8">
    <cellStyle name="Milliers" xfId="1" builtinId="3"/>
    <cellStyle name="Milliers 2" xfId="4"/>
    <cellStyle name="Milliers 3" xfId="7"/>
    <cellStyle name="Normal" xfId="0" builtinId="0"/>
    <cellStyle name="Normal 2" xfId="3"/>
    <cellStyle name="Normal 3" xfId="5"/>
    <cellStyle name="Normal 4" xfId="6"/>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showGridLines="0" zoomScaleNormal="100" workbookViewId="0"/>
  </sheetViews>
  <sheetFormatPr baseColWidth="10" defaultColWidth="11.42578125" defaultRowHeight="12.75" x14ac:dyDescent="0.25"/>
  <cols>
    <col min="1" max="1" width="5.5703125" style="1" customWidth="1"/>
    <col min="2" max="2" width="16.7109375" style="1" customWidth="1"/>
    <col min="3" max="19" width="17.7109375" style="1" customWidth="1"/>
    <col min="20" max="20" width="17.28515625" style="1" customWidth="1"/>
    <col min="21" max="16384" width="11.42578125" style="1"/>
  </cols>
  <sheetData>
    <row r="1" spans="2:19" ht="21.75" customHeight="1" x14ac:dyDescent="0.25"/>
    <row r="2" spans="2:19" s="3" customFormat="1" x14ac:dyDescent="0.25">
      <c r="B2" s="2" t="s">
        <v>249</v>
      </c>
    </row>
    <row r="4" spans="2:19" ht="25.5" x14ac:dyDescent="0.25">
      <c r="B4" s="64"/>
      <c r="C4" s="65" t="s">
        <v>64</v>
      </c>
      <c r="D4" s="65" t="s">
        <v>180</v>
      </c>
      <c r="E4" s="65" t="s">
        <v>181</v>
      </c>
      <c r="F4" s="65" t="s">
        <v>65</v>
      </c>
      <c r="G4" s="65" t="s">
        <v>66</v>
      </c>
      <c r="H4" s="65" t="s">
        <v>67</v>
      </c>
      <c r="I4" s="65" t="s">
        <v>68</v>
      </c>
      <c r="J4" s="65" t="s">
        <v>69</v>
      </c>
      <c r="K4" s="65" t="s">
        <v>182</v>
      </c>
      <c r="L4" s="65" t="s">
        <v>183</v>
      </c>
      <c r="M4" s="65" t="s">
        <v>184</v>
      </c>
      <c r="N4" s="65" t="s">
        <v>185</v>
      </c>
      <c r="O4" s="65" t="s">
        <v>186</v>
      </c>
      <c r="P4" s="65" t="s">
        <v>187</v>
      </c>
      <c r="Q4" s="65" t="s">
        <v>63</v>
      </c>
      <c r="R4" s="65" t="s">
        <v>62</v>
      </c>
      <c r="S4" s="65" t="s">
        <v>14</v>
      </c>
    </row>
    <row r="5" spans="2:19" x14ac:dyDescent="0.25">
      <c r="B5" s="61" t="s">
        <v>171</v>
      </c>
      <c r="C5" s="62">
        <v>8.0386841399235909</v>
      </c>
      <c r="D5" s="62">
        <v>4.3587841954353896</v>
      </c>
      <c r="E5" s="62">
        <v>3.1227490402368399</v>
      </c>
      <c r="F5" s="62">
        <v>4.3004692984225503</v>
      </c>
      <c r="G5" s="62">
        <v>5.6929770720377899</v>
      </c>
      <c r="H5" s="62">
        <v>3.4692378177661198</v>
      </c>
      <c r="I5" s="62">
        <v>4.6967507764742402</v>
      </c>
      <c r="J5" s="62">
        <v>4.9220264751310401</v>
      </c>
      <c r="K5" s="62">
        <v>2.0787163464353</v>
      </c>
      <c r="L5" s="62">
        <v>4.6416052323631698</v>
      </c>
      <c r="M5" s="62">
        <v>1.2843547734745699</v>
      </c>
      <c r="N5" s="62">
        <v>1.31502137731716</v>
      </c>
      <c r="O5" s="62">
        <v>1.42483386474705</v>
      </c>
      <c r="P5" s="62">
        <v>17.234993532075901</v>
      </c>
      <c r="Q5" s="62">
        <v>3.80066187999368</v>
      </c>
      <c r="R5" s="62">
        <v>6.7550003228335402</v>
      </c>
      <c r="S5" s="62">
        <v>5.0052749863614903</v>
      </c>
    </row>
    <row r="6" spans="2:19" x14ac:dyDescent="0.25">
      <c r="B6" s="61" t="s">
        <v>172</v>
      </c>
      <c r="C6" s="62">
        <v>15.906357632454201</v>
      </c>
      <c r="D6" s="62">
        <v>6.6902338272676802</v>
      </c>
      <c r="E6" s="62">
        <v>5.1966413970282499</v>
      </c>
      <c r="F6" s="62">
        <v>5.6155846412626902</v>
      </c>
      <c r="G6" s="62">
        <v>10.247300419034101</v>
      </c>
      <c r="H6" s="62">
        <v>5.0015257775258997</v>
      </c>
      <c r="I6" s="62">
        <v>4.8651120749185202</v>
      </c>
      <c r="J6" s="62">
        <v>8.16470711025584</v>
      </c>
      <c r="K6" s="62">
        <v>10.525023165943299</v>
      </c>
      <c r="L6" s="62">
        <v>8.3785755025250594</v>
      </c>
      <c r="M6" s="62">
        <v>1.2300398146993601</v>
      </c>
      <c r="N6" s="62">
        <v>3.9241414884577601</v>
      </c>
      <c r="O6" s="62">
        <v>11.011085155872999</v>
      </c>
      <c r="P6" s="62">
        <v>18.607673184516599</v>
      </c>
      <c r="Q6" s="62">
        <v>7.4449985368188898</v>
      </c>
      <c r="R6" s="62">
        <v>9.9030508592369504</v>
      </c>
      <c r="S6" s="62">
        <v>8.4472540674602499</v>
      </c>
    </row>
    <row r="7" spans="2:19" x14ac:dyDescent="0.25">
      <c r="B7" s="61" t="s">
        <v>173</v>
      </c>
      <c r="C7" s="62">
        <v>15.8337842685388</v>
      </c>
      <c r="D7" s="62">
        <v>7.68146652047706</v>
      </c>
      <c r="E7" s="62">
        <v>4.4416334678716698</v>
      </c>
      <c r="F7" s="62">
        <v>5.7184867421791603</v>
      </c>
      <c r="G7" s="62">
        <v>9.8782505671709799</v>
      </c>
      <c r="H7" s="62">
        <v>7.3164711025909703</v>
      </c>
      <c r="I7" s="62">
        <v>7.2067974025517296</v>
      </c>
      <c r="J7" s="62">
        <v>9.0096156532646603</v>
      </c>
      <c r="K7" s="62">
        <v>6.4506963146556897</v>
      </c>
      <c r="L7" s="62">
        <v>6.7982601762443498</v>
      </c>
      <c r="M7" s="62">
        <v>3.90833897027915</v>
      </c>
      <c r="N7" s="62">
        <v>4.25691837868861</v>
      </c>
      <c r="O7" s="62">
        <v>15.228467731440301</v>
      </c>
      <c r="P7" s="62">
        <v>15.0917068040324</v>
      </c>
      <c r="Q7" s="62">
        <v>9.8762331838186306</v>
      </c>
      <c r="R7" s="62">
        <v>7.4785937184569597</v>
      </c>
      <c r="S7" s="62">
        <v>8.8986106195117909</v>
      </c>
    </row>
    <row r="8" spans="2:19" x14ac:dyDescent="0.25">
      <c r="B8" s="61" t="s">
        <v>174</v>
      </c>
      <c r="C8" s="62">
        <v>13.8772915435885</v>
      </c>
      <c r="D8" s="62">
        <v>9.1738646088008</v>
      </c>
      <c r="E8" s="62">
        <v>7.7336470938040103</v>
      </c>
      <c r="F8" s="62">
        <v>10.699363456464001</v>
      </c>
      <c r="G8" s="62">
        <v>11.1788310759129</v>
      </c>
      <c r="H8" s="62">
        <v>6.9598531988866901</v>
      </c>
      <c r="I8" s="62">
        <v>6.9124279396188397</v>
      </c>
      <c r="J8" s="62">
        <v>12.134290765974599</v>
      </c>
      <c r="K8" s="62">
        <v>18.6867751879001</v>
      </c>
      <c r="L8" s="62">
        <v>6.76714944148691</v>
      </c>
      <c r="M8" s="62">
        <v>3.8640910347095501</v>
      </c>
      <c r="N8" s="62">
        <v>9.9327720473850398</v>
      </c>
      <c r="O8" s="62">
        <v>14.1465877983543</v>
      </c>
      <c r="P8" s="62">
        <v>16.605154620255298</v>
      </c>
      <c r="Q8" s="62">
        <v>11.3979434756637</v>
      </c>
      <c r="R8" s="62">
        <v>8.3328972375272397</v>
      </c>
      <c r="S8" s="62">
        <v>10.14818995503</v>
      </c>
    </row>
    <row r="9" spans="2:19" x14ac:dyDescent="0.25">
      <c r="B9" s="61" t="s">
        <v>175</v>
      </c>
      <c r="C9" s="62">
        <v>8.0548469619567804</v>
      </c>
      <c r="D9" s="62">
        <v>5.1904741647300998</v>
      </c>
      <c r="E9" s="62">
        <v>3.8222728446639702</v>
      </c>
      <c r="F9" s="62">
        <v>3.5717641280824899</v>
      </c>
      <c r="G9" s="62">
        <v>5.90724621939182</v>
      </c>
      <c r="H9" s="62">
        <v>3.4066688335625801</v>
      </c>
      <c r="I9" s="62">
        <v>5.2785743616466902</v>
      </c>
      <c r="J9" s="62">
        <v>3.6425319169053401</v>
      </c>
      <c r="K9" s="62">
        <v>15.788760861050701</v>
      </c>
      <c r="L9" s="62">
        <v>6.3917457316644697</v>
      </c>
      <c r="M9" s="62">
        <v>1.9965596771162399</v>
      </c>
      <c r="N9" s="62">
        <v>5.2931716769632402</v>
      </c>
      <c r="O9" s="62">
        <v>8.32671895807262</v>
      </c>
      <c r="P9" s="62">
        <v>5.6186354911723502</v>
      </c>
      <c r="Q9" s="62">
        <v>6.4359175284790098</v>
      </c>
      <c r="R9" s="62">
        <v>4.1709577809371101</v>
      </c>
      <c r="S9" s="62">
        <v>5.51239429304976</v>
      </c>
    </row>
    <row r="10" spans="2:19" x14ac:dyDescent="0.25">
      <c r="B10" s="61" t="s">
        <v>176</v>
      </c>
      <c r="C10" s="62">
        <v>11.387102409887699</v>
      </c>
      <c r="D10" s="62">
        <v>13.3013404813241</v>
      </c>
      <c r="E10" s="62">
        <v>14.2142856212386</v>
      </c>
      <c r="F10" s="62">
        <v>9.8835905477974606</v>
      </c>
      <c r="G10" s="62">
        <v>12.011910847065399</v>
      </c>
      <c r="H10" s="62">
        <v>8.76917799364724</v>
      </c>
      <c r="I10" s="62">
        <v>14.5442728425807</v>
      </c>
      <c r="J10" s="62">
        <v>17.884392269892601</v>
      </c>
      <c r="K10" s="62">
        <v>28.670616536177999</v>
      </c>
      <c r="L10" s="62">
        <v>11.3640420302007</v>
      </c>
      <c r="M10" s="62">
        <v>10.8603482602898</v>
      </c>
      <c r="N10" s="62">
        <v>13.044855625418601</v>
      </c>
      <c r="O10" s="62">
        <v>18.995692752173898</v>
      </c>
      <c r="P10" s="62">
        <v>9.2782927976304101</v>
      </c>
      <c r="Q10" s="62">
        <v>14.052818423886899</v>
      </c>
      <c r="R10" s="62">
        <v>10.788896370889001</v>
      </c>
      <c r="S10" s="62">
        <v>12.7219745279435</v>
      </c>
    </row>
    <row r="11" spans="2:19" x14ac:dyDescent="0.25">
      <c r="B11" s="61" t="s">
        <v>177</v>
      </c>
      <c r="C11" s="62">
        <v>9.4507554960537306</v>
      </c>
      <c r="D11" s="62">
        <v>16.087250598253299</v>
      </c>
      <c r="E11" s="62">
        <v>15.0497934537562</v>
      </c>
      <c r="F11" s="62">
        <v>12.049004662716101</v>
      </c>
      <c r="G11" s="62">
        <v>14.2343371577075</v>
      </c>
      <c r="H11" s="62">
        <v>14.082883015980601</v>
      </c>
      <c r="I11" s="62">
        <v>13.935013484247399</v>
      </c>
      <c r="J11" s="62">
        <v>14.4179622456976</v>
      </c>
      <c r="K11" s="62">
        <v>13.2751218278684</v>
      </c>
      <c r="L11" s="62">
        <v>13.6264864082325</v>
      </c>
      <c r="M11" s="62">
        <v>13.4470182276296</v>
      </c>
      <c r="N11" s="62">
        <v>18.913181966736801</v>
      </c>
      <c r="O11" s="62">
        <v>17.3381096343598</v>
      </c>
      <c r="P11" s="62">
        <v>6.8305253145418199</v>
      </c>
      <c r="Q11" s="62">
        <v>14.737503091533799</v>
      </c>
      <c r="R11" s="62">
        <v>13.300793188818799</v>
      </c>
      <c r="S11" s="62">
        <v>14.151693573652301</v>
      </c>
    </row>
    <row r="12" spans="2:19" x14ac:dyDescent="0.25">
      <c r="B12" s="61" t="s">
        <v>178</v>
      </c>
      <c r="C12" s="62">
        <v>10.9845447867182</v>
      </c>
      <c r="D12" s="62">
        <v>26.3862101022935</v>
      </c>
      <c r="E12" s="62">
        <v>26.9025848676458</v>
      </c>
      <c r="F12" s="62">
        <v>26.648548159173401</v>
      </c>
      <c r="G12" s="62">
        <v>21.905043077416</v>
      </c>
      <c r="H12" s="62">
        <v>29.766132027341701</v>
      </c>
      <c r="I12" s="62">
        <v>22.9792928685088</v>
      </c>
      <c r="J12" s="62">
        <v>24.193813262187099</v>
      </c>
      <c r="K12" s="62">
        <v>4.1781855748923</v>
      </c>
      <c r="L12" s="62">
        <v>21.101915809027702</v>
      </c>
      <c r="M12" s="62">
        <v>35.950601904344197</v>
      </c>
      <c r="N12" s="62">
        <v>36.316574114942</v>
      </c>
      <c r="O12" s="62">
        <v>11.4510699800566</v>
      </c>
      <c r="P12" s="62">
        <v>8.7428004042575491</v>
      </c>
      <c r="Q12" s="62">
        <v>22.083412511860701</v>
      </c>
      <c r="R12" s="62">
        <v>24.484865055178801</v>
      </c>
      <c r="S12" s="62">
        <v>23.062589834964001</v>
      </c>
    </row>
    <row r="13" spans="2:19" x14ac:dyDescent="0.25">
      <c r="B13" s="61" t="s">
        <v>179</v>
      </c>
      <c r="C13" s="62">
        <v>6.4666327608784098</v>
      </c>
      <c r="D13" s="62">
        <v>11.130375501418101</v>
      </c>
      <c r="E13" s="62">
        <v>19.516392213754798</v>
      </c>
      <c r="F13" s="62">
        <v>21.513188363902199</v>
      </c>
      <c r="G13" s="62">
        <v>8.9441035642634503</v>
      </c>
      <c r="H13" s="62">
        <v>21.228050232698202</v>
      </c>
      <c r="I13" s="62">
        <v>19.581758249453099</v>
      </c>
      <c r="J13" s="62">
        <v>5.6306603006913498</v>
      </c>
      <c r="K13" s="62">
        <v>0.34610418507622498</v>
      </c>
      <c r="L13" s="62">
        <v>20.930219668255098</v>
      </c>
      <c r="M13" s="62">
        <v>27.458647337457499</v>
      </c>
      <c r="N13" s="62">
        <v>7.0033633240907101</v>
      </c>
      <c r="O13" s="62">
        <v>2.0774341249225001</v>
      </c>
      <c r="P13" s="62">
        <v>1.9902178515176601</v>
      </c>
      <c r="Q13" s="62">
        <v>10.1705113679447</v>
      </c>
      <c r="R13" s="62">
        <v>14.7849454661216</v>
      </c>
      <c r="S13" s="62">
        <v>12.052018142026901</v>
      </c>
    </row>
    <row r="15" spans="2:19" x14ac:dyDescent="0.25">
      <c r="B15" s="103" t="s">
        <v>193</v>
      </c>
      <c r="C15" s="103"/>
      <c r="D15" s="103"/>
      <c r="E15" s="103"/>
      <c r="F15" s="103"/>
      <c r="G15" s="103"/>
      <c r="H15" s="103"/>
    </row>
    <row r="16" spans="2:19" x14ac:dyDescent="0.25">
      <c r="B16" s="1" t="s">
        <v>194</v>
      </c>
    </row>
    <row r="50" spans="3:10" x14ac:dyDescent="0.25">
      <c r="C50" s="100" t="s">
        <v>85</v>
      </c>
      <c r="D50" s="100"/>
      <c r="E50" s="100"/>
      <c r="F50" s="100"/>
      <c r="G50" s="100"/>
      <c r="H50" s="100"/>
      <c r="I50" s="100"/>
      <c r="J50" s="100"/>
    </row>
    <row r="51" spans="3:10" x14ac:dyDescent="0.25">
      <c r="C51" s="101" t="s">
        <v>86</v>
      </c>
      <c r="D51" s="102"/>
      <c r="E51" s="102"/>
      <c r="F51" s="102"/>
      <c r="G51" s="102"/>
      <c r="H51" s="102"/>
      <c r="I51" s="102"/>
      <c r="J51" s="102"/>
    </row>
  </sheetData>
  <mergeCells count="3">
    <mergeCell ref="C50:J50"/>
    <mergeCell ref="C51:J51"/>
    <mergeCell ref="B15:H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showGridLines="0" zoomScaleNormal="100" workbookViewId="0"/>
  </sheetViews>
  <sheetFormatPr baseColWidth="10" defaultColWidth="11.42578125" defaultRowHeight="12.75" x14ac:dyDescent="0.25"/>
  <cols>
    <col min="1" max="1" width="5.5703125" style="1" customWidth="1"/>
    <col min="2" max="18" width="17.7109375" style="1" customWidth="1"/>
    <col min="19" max="19" width="17.28515625" style="1" customWidth="1"/>
    <col min="20" max="16384" width="11.42578125" style="1"/>
  </cols>
  <sheetData>
    <row r="1" spans="2:19" ht="21.75" customHeight="1" x14ac:dyDescent="0.25"/>
    <row r="2" spans="2:19" s="3" customFormat="1" x14ac:dyDescent="0.25">
      <c r="B2" s="2" t="s">
        <v>87</v>
      </c>
    </row>
    <row r="4" spans="2:19" ht="25.5" x14ac:dyDescent="0.25">
      <c r="B4" s="67"/>
      <c r="C4" s="66" t="s">
        <v>64</v>
      </c>
      <c r="D4" s="66" t="s">
        <v>180</v>
      </c>
      <c r="E4" s="66" t="s">
        <v>181</v>
      </c>
      <c r="F4" s="66" t="s">
        <v>65</v>
      </c>
      <c r="G4" s="66" t="s">
        <v>66</v>
      </c>
      <c r="H4" s="66" t="s">
        <v>67</v>
      </c>
      <c r="I4" s="66" t="s">
        <v>68</v>
      </c>
      <c r="J4" s="66" t="s">
        <v>69</v>
      </c>
      <c r="K4" s="66" t="s">
        <v>182</v>
      </c>
      <c r="L4" s="66" t="s">
        <v>183</v>
      </c>
      <c r="M4" s="66" t="s">
        <v>184</v>
      </c>
      <c r="N4" s="66" t="s">
        <v>185</v>
      </c>
      <c r="O4" s="66" t="s">
        <v>186</v>
      </c>
      <c r="P4" s="66" t="s">
        <v>187</v>
      </c>
      <c r="Q4" s="66" t="s">
        <v>63</v>
      </c>
      <c r="R4" s="66" t="s">
        <v>62</v>
      </c>
      <c r="S4" s="66" t="s">
        <v>14</v>
      </c>
    </row>
    <row r="5" spans="2:19" x14ac:dyDescent="0.25">
      <c r="B5" s="68" t="s">
        <v>171</v>
      </c>
      <c r="C5" s="69">
        <v>8.0386841399235909</v>
      </c>
      <c r="D5" s="69">
        <v>4.3587841954353896</v>
      </c>
      <c r="E5" s="69">
        <v>3.1227490402368399</v>
      </c>
      <c r="F5" s="69">
        <v>4.3004692984225503</v>
      </c>
      <c r="G5" s="69">
        <v>5.6929770720377899</v>
      </c>
      <c r="H5" s="69">
        <v>3.4692378177661198</v>
      </c>
      <c r="I5" s="69">
        <v>4.6967507764742402</v>
      </c>
      <c r="J5" s="69">
        <v>4.9220264751310401</v>
      </c>
      <c r="K5" s="69">
        <v>2.0787163464353</v>
      </c>
      <c r="L5" s="69">
        <v>4.6416052323631698</v>
      </c>
      <c r="M5" s="69">
        <v>1.2843547734745699</v>
      </c>
      <c r="N5" s="69">
        <v>1.31502137731716</v>
      </c>
      <c r="O5" s="69">
        <v>1.42483386474705</v>
      </c>
      <c r="P5" s="69">
        <v>17.234993532075901</v>
      </c>
      <c r="Q5" s="69">
        <v>3.80066187999368</v>
      </c>
      <c r="R5" s="69">
        <v>6.7550003228335402</v>
      </c>
      <c r="S5" s="69">
        <v>5.0052749863614903</v>
      </c>
    </row>
    <row r="6" spans="2:19" x14ac:dyDescent="0.25">
      <c r="B6" s="68" t="s">
        <v>172</v>
      </c>
      <c r="C6" s="69">
        <v>15.906357632454201</v>
      </c>
      <c r="D6" s="69">
        <v>6.6902338272676802</v>
      </c>
      <c r="E6" s="69">
        <v>5.1966413970282499</v>
      </c>
      <c r="F6" s="69">
        <v>5.6155846412626902</v>
      </c>
      <c r="G6" s="69">
        <v>10.247300419034101</v>
      </c>
      <c r="H6" s="69">
        <v>5.0015257775258997</v>
      </c>
      <c r="I6" s="69">
        <v>4.8651120749185202</v>
      </c>
      <c r="J6" s="69">
        <v>8.16470711025584</v>
      </c>
      <c r="K6" s="69">
        <v>10.525023165943299</v>
      </c>
      <c r="L6" s="69">
        <v>8.3785755025250594</v>
      </c>
      <c r="M6" s="69">
        <v>1.2300398146993601</v>
      </c>
      <c r="N6" s="69">
        <v>3.9241414884577601</v>
      </c>
      <c r="O6" s="69">
        <v>11.011085155872999</v>
      </c>
      <c r="P6" s="69">
        <v>18.607673184516599</v>
      </c>
      <c r="Q6" s="69">
        <v>7.4449985368188898</v>
      </c>
      <c r="R6" s="69">
        <v>9.9030508592369504</v>
      </c>
      <c r="S6" s="69">
        <v>8.4472540674602499</v>
      </c>
    </row>
    <row r="7" spans="2:19" x14ac:dyDescent="0.25">
      <c r="B7" s="68" t="s">
        <v>173</v>
      </c>
      <c r="C7" s="69">
        <v>15.8337842685388</v>
      </c>
      <c r="D7" s="69">
        <v>7.68146652047706</v>
      </c>
      <c r="E7" s="69">
        <v>4.4416334678716698</v>
      </c>
      <c r="F7" s="69">
        <v>5.7184867421791603</v>
      </c>
      <c r="G7" s="69">
        <v>9.8782505671709799</v>
      </c>
      <c r="H7" s="69">
        <v>7.3164711025909703</v>
      </c>
      <c r="I7" s="69">
        <v>7.2067974025517296</v>
      </c>
      <c r="J7" s="69">
        <v>9.0096156532646603</v>
      </c>
      <c r="K7" s="69">
        <v>6.4506963146556897</v>
      </c>
      <c r="L7" s="69">
        <v>6.7982601762443498</v>
      </c>
      <c r="M7" s="69">
        <v>3.90833897027915</v>
      </c>
      <c r="N7" s="69">
        <v>4.25691837868861</v>
      </c>
      <c r="O7" s="69">
        <v>15.228467731440301</v>
      </c>
      <c r="P7" s="69">
        <v>15.0917068040324</v>
      </c>
      <c r="Q7" s="69">
        <v>9.8762331838186306</v>
      </c>
      <c r="R7" s="69">
        <v>7.4785937184569597</v>
      </c>
      <c r="S7" s="69">
        <v>8.8986106195117909</v>
      </c>
    </row>
    <row r="8" spans="2:19" x14ac:dyDescent="0.25">
      <c r="B8" s="68" t="s">
        <v>174</v>
      </c>
      <c r="C8" s="69">
        <v>13.8772915435885</v>
      </c>
      <c r="D8" s="69">
        <v>9.1738646088008</v>
      </c>
      <c r="E8" s="69">
        <v>7.7336470938040103</v>
      </c>
      <c r="F8" s="69">
        <v>10.699363456464001</v>
      </c>
      <c r="G8" s="69">
        <v>11.1788310759129</v>
      </c>
      <c r="H8" s="69">
        <v>6.9598531988866901</v>
      </c>
      <c r="I8" s="69">
        <v>6.9124279396188397</v>
      </c>
      <c r="J8" s="69">
        <v>12.134290765974599</v>
      </c>
      <c r="K8" s="69">
        <v>18.6867751879001</v>
      </c>
      <c r="L8" s="69">
        <v>6.76714944148691</v>
      </c>
      <c r="M8" s="69">
        <v>3.8640910347095501</v>
      </c>
      <c r="N8" s="69">
        <v>9.9327720473850398</v>
      </c>
      <c r="O8" s="69">
        <v>14.1465877983543</v>
      </c>
      <c r="P8" s="69">
        <v>16.605154620255298</v>
      </c>
      <c r="Q8" s="69">
        <v>11.3979434756637</v>
      </c>
      <c r="R8" s="69">
        <v>8.3328972375272397</v>
      </c>
      <c r="S8" s="69">
        <v>10.14818995503</v>
      </c>
    </row>
    <row r="9" spans="2:19" x14ac:dyDescent="0.25">
      <c r="B9" s="68" t="s">
        <v>175</v>
      </c>
      <c r="C9" s="69">
        <v>8.0548469619567804</v>
      </c>
      <c r="D9" s="69">
        <v>5.1904741647300998</v>
      </c>
      <c r="E9" s="69">
        <v>3.8222728446639702</v>
      </c>
      <c r="F9" s="69">
        <v>3.5717641280824899</v>
      </c>
      <c r="G9" s="69">
        <v>5.90724621939182</v>
      </c>
      <c r="H9" s="69">
        <v>3.4066688335625801</v>
      </c>
      <c r="I9" s="69">
        <v>5.2785743616466902</v>
      </c>
      <c r="J9" s="69">
        <v>3.6425319169053401</v>
      </c>
      <c r="K9" s="69">
        <v>15.788760861050701</v>
      </c>
      <c r="L9" s="69">
        <v>6.3917457316644697</v>
      </c>
      <c r="M9" s="69">
        <v>1.9965596771162399</v>
      </c>
      <c r="N9" s="69">
        <v>5.2931716769632402</v>
      </c>
      <c r="O9" s="69">
        <v>8.32671895807262</v>
      </c>
      <c r="P9" s="69">
        <v>5.6186354911723502</v>
      </c>
      <c r="Q9" s="69">
        <v>6.4359175284790098</v>
      </c>
      <c r="R9" s="69">
        <v>4.1709577809371101</v>
      </c>
      <c r="S9" s="69">
        <v>5.51239429304976</v>
      </c>
    </row>
    <row r="10" spans="2:19" x14ac:dyDescent="0.25">
      <c r="B10" s="68" t="s">
        <v>176</v>
      </c>
      <c r="C10" s="69">
        <v>11.387102409887699</v>
      </c>
      <c r="D10" s="69">
        <v>13.3013404813241</v>
      </c>
      <c r="E10" s="69">
        <v>14.2142856212386</v>
      </c>
      <c r="F10" s="69">
        <v>9.8835905477974606</v>
      </c>
      <c r="G10" s="69">
        <v>12.011910847065399</v>
      </c>
      <c r="H10" s="69">
        <v>8.76917799364724</v>
      </c>
      <c r="I10" s="69">
        <v>14.5442728425807</v>
      </c>
      <c r="J10" s="69">
        <v>17.884392269892601</v>
      </c>
      <c r="K10" s="69">
        <v>28.670616536177999</v>
      </c>
      <c r="L10" s="69">
        <v>11.3640420302007</v>
      </c>
      <c r="M10" s="69">
        <v>10.8603482602898</v>
      </c>
      <c r="N10" s="69">
        <v>13.044855625418601</v>
      </c>
      <c r="O10" s="69">
        <v>18.995692752173898</v>
      </c>
      <c r="P10" s="69">
        <v>9.2782927976304101</v>
      </c>
      <c r="Q10" s="69">
        <v>14.052818423886899</v>
      </c>
      <c r="R10" s="69">
        <v>10.788896370889001</v>
      </c>
      <c r="S10" s="69">
        <v>12.7219745279435</v>
      </c>
    </row>
    <row r="11" spans="2:19" x14ac:dyDescent="0.25">
      <c r="B11" s="68" t="s">
        <v>177</v>
      </c>
      <c r="C11" s="69">
        <v>9.4507554960537306</v>
      </c>
      <c r="D11" s="69">
        <v>16.087250598253299</v>
      </c>
      <c r="E11" s="69">
        <v>15.0497934537562</v>
      </c>
      <c r="F11" s="69">
        <v>12.049004662716101</v>
      </c>
      <c r="G11" s="69">
        <v>14.2343371577075</v>
      </c>
      <c r="H11" s="69">
        <v>14.082883015980601</v>
      </c>
      <c r="I11" s="69">
        <v>13.935013484247399</v>
      </c>
      <c r="J11" s="69">
        <v>14.4179622456976</v>
      </c>
      <c r="K11" s="69">
        <v>13.2751218278684</v>
      </c>
      <c r="L11" s="69">
        <v>13.6264864082325</v>
      </c>
      <c r="M11" s="69">
        <v>13.4470182276296</v>
      </c>
      <c r="N11" s="69">
        <v>18.913181966736801</v>
      </c>
      <c r="O11" s="69">
        <v>17.3381096343598</v>
      </c>
      <c r="P11" s="69">
        <v>6.8305253145418199</v>
      </c>
      <c r="Q11" s="69">
        <v>14.737503091533799</v>
      </c>
      <c r="R11" s="69">
        <v>13.300793188818799</v>
      </c>
      <c r="S11" s="69">
        <v>14.151693573652301</v>
      </c>
    </row>
    <row r="12" spans="2:19" x14ac:dyDescent="0.25">
      <c r="B12" s="68" t="s">
        <v>178</v>
      </c>
      <c r="C12" s="69">
        <v>10.9845447867182</v>
      </c>
      <c r="D12" s="69">
        <v>26.3862101022935</v>
      </c>
      <c r="E12" s="69">
        <v>26.9025848676458</v>
      </c>
      <c r="F12" s="69">
        <v>26.648548159173401</v>
      </c>
      <c r="G12" s="69">
        <v>21.905043077416</v>
      </c>
      <c r="H12" s="69">
        <v>29.766132027341701</v>
      </c>
      <c r="I12" s="69">
        <v>22.9792928685088</v>
      </c>
      <c r="J12" s="69">
        <v>24.193813262187099</v>
      </c>
      <c r="K12" s="69">
        <v>4.1781855748923</v>
      </c>
      <c r="L12" s="69">
        <v>21.101915809027702</v>
      </c>
      <c r="M12" s="69">
        <v>35.950601904344197</v>
      </c>
      <c r="N12" s="69">
        <v>36.316574114942</v>
      </c>
      <c r="O12" s="69">
        <v>11.4510699800566</v>
      </c>
      <c r="P12" s="69">
        <v>8.7428004042575491</v>
      </c>
      <c r="Q12" s="69">
        <v>22.083412511860701</v>
      </c>
      <c r="R12" s="69">
        <v>24.484865055178801</v>
      </c>
      <c r="S12" s="69">
        <v>23.062589834964001</v>
      </c>
    </row>
    <row r="13" spans="2:19" x14ac:dyDescent="0.25">
      <c r="B13" s="68" t="s">
        <v>179</v>
      </c>
      <c r="C13" s="69">
        <v>6.4666327608784098</v>
      </c>
      <c r="D13" s="69">
        <v>11.130375501418101</v>
      </c>
      <c r="E13" s="69">
        <v>19.516392213754798</v>
      </c>
      <c r="F13" s="69">
        <v>21.513188363902199</v>
      </c>
      <c r="G13" s="69">
        <v>8.9441035642634503</v>
      </c>
      <c r="H13" s="69">
        <v>21.228050232698202</v>
      </c>
      <c r="I13" s="69">
        <v>19.581758249453099</v>
      </c>
      <c r="J13" s="69">
        <v>5.6306603006913498</v>
      </c>
      <c r="K13" s="69">
        <v>0.34610418507622498</v>
      </c>
      <c r="L13" s="69">
        <v>20.930219668255098</v>
      </c>
      <c r="M13" s="69">
        <v>27.458647337457499</v>
      </c>
      <c r="N13" s="69">
        <v>7.0033633240907101</v>
      </c>
      <c r="O13" s="69">
        <v>2.0774341249225001</v>
      </c>
      <c r="P13" s="69">
        <v>1.9902178515176601</v>
      </c>
      <c r="Q13" s="69">
        <v>10.1705113679447</v>
      </c>
      <c r="R13" s="69">
        <v>14.7849454661216</v>
      </c>
      <c r="S13" s="69">
        <v>12.052018142026901</v>
      </c>
    </row>
    <row r="15" spans="2:19" x14ac:dyDescent="0.25">
      <c r="B15" s="106" t="s">
        <v>192</v>
      </c>
      <c r="C15" s="106"/>
      <c r="D15" s="106"/>
      <c r="E15" s="106"/>
      <c r="F15" s="106"/>
      <c r="G15" s="106"/>
      <c r="H15" s="106"/>
    </row>
    <row r="16" spans="2:19" x14ac:dyDescent="0.25">
      <c r="B16" s="107" t="s">
        <v>208</v>
      </c>
      <c r="C16" s="107"/>
    </row>
    <row r="50" spans="2:9" x14ac:dyDescent="0.25">
      <c r="B50" s="100" t="s">
        <v>85</v>
      </c>
      <c r="C50" s="100"/>
      <c r="D50" s="100"/>
      <c r="E50" s="100"/>
      <c r="F50" s="100"/>
      <c r="G50" s="100"/>
      <c r="H50" s="100"/>
      <c r="I50" s="100"/>
    </row>
    <row r="51" spans="2:9" x14ac:dyDescent="0.25">
      <c r="B51" s="101" t="s">
        <v>86</v>
      </c>
      <c r="C51" s="102"/>
      <c r="D51" s="102"/>
      <c r="E51" s="102"/>
      <c r="F51" s="102"/>
      <c r="G51" s="102"/>
      <c r="H51" s="102"/>
      <c r="I51" s="102"/>
    </row>
  </sheetData>
  <mergeCells count="4">
    <mergeCell ref="B50:I50"/>
    <mergeCell ref="B51:I51"/>
    <mergeCell ref="B15:H15"/>
    <mergeCell ref="B16:C1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5"/>
  <sheetViews>
    <sheetView workbookViewId="0">
      <pane xSplit="2" ySplit="5" topLeftCell="C6" activePane="bottomRight" state="frozen"/>
      <selection activeCell="C4" sqref="C4:T13"/>
      <selection pane="topRight" activeCell="C4" sqref="C4:T13"/>
      <selection pane="bottomLeft" activeCell="C4" sqref="C4:T13"/>
      <selection pane="bottomRight" activeCell="D30" sqref="D30"/>
    </sheetView>
  </sheetViews>
  <sheetFormatPr baseColWidth="10" defaultColWidth="11.42578125" defaultRowHeight="12.75" x14ac:dyDescent="0.25"/>
  <cols>
    <col min="1" max="1" width="5.5703125" style="17" customWidth="1"/>
    <col min="2" max="2" width="9" style="16" customWidth="1"/>
    <col min="3" max="3" width="24.42578125" style="16" customWidth="1"/>
    <col min="4" max="4" width="29.28515625" style="16" customWidth="1"/>
    <col min="5" max="5" width="11.42578125" style="17"/>
    <col min="6" max="6" width="9" style="16" customWidth="1"/>
    <col min="7" max="7" width="27.28515625" style="16" customWidth="1"/>
    <col min="8" max="8" width="27.85546875" style="16" customWidth="1"/>
    <col min="9" max="9" width="16.85546875" style="17" customWidth="1"/>
    <col min="10" max="16384" width="11.42578125" style="17"/>
  </cols>
  <sheetData>
    <row r="1" spans="2:9" ht="21.75" customHeight="1" x14ac:dyDescent="0.25"/>
    <row r="2" spans="2:9" x14ac:dyDescent="0.25">
      <c r="B2" s="15" t="s">
        <v>209</v>
      </c>
    </row>
    <row r="4" spans="2:9" x14ac:dyDescent="0.25">
      <c r="C4" s="108" t="s">
        <v>83</v>
      </c>
      <c r="D4" s="108"/>
      <c r="G4" s="108" t="s">
        <v>84</v>
      </c>
      <c r="H4" s="108"/>
      <c r="I4" s="108"/>
    </row>
    <row r="5" spans="2:9" ht="36" customHeight="1" x14ac:dyDescent="0.25">
      <c r="B5" s="18"/>
      <c r="C5" s="19" t="s">
        <v>0</v>
      </c>
      <c r="D5" s="19" t="s">
        <v>1</v>
      </c>
      <c r="E5" s="20"/>
      <c r="F5" s="20"/>
      <c r="G5" s="19" t="s">
        <v>0</v>
      </c>
      <c r="H5" s="19" t="s">
        <v>1</v>
      </c>
      <c r="I5" s="19" t="s">
        <v>6</v>
      </c>
    </row>
    <row r="6" spans="2:9" x14ac:dyDescent="0.25">
      <c r="B6" s="21">
        <v>1963</v>
      </c>
      <c r="C6" s="22">
        <v>13.915730337078653</v>
      </c>
      <c r="D6" s="22">
        <v>8</v>
      </c>
      <c r="E6" s="23"/>
      <c r="F6" s="21">
        <v>1963</v>
      </c>
      <c r="G6" s="22">
        <v>5.1680000000000001</v>
      </c>
      <c r="H6" s="22">
        <v>3.2</v>
      </c>
      <c r="I6" s="24">
        <v>6</v>
      </c>
    </row>
    <row r="7" spans="2:9" x14ac:dyDescent="0.25">
      <c r="B7" s="21">
        <v>1964</v>
      </c>
      <c r="C7" s="22">
        <v>13.915730337078653</v>
      </c>
      <c r="D7" s="22">
        <v>8</v>
      </c>
      <c r="F7" s="21">
        <v>1964</v>
      </c>
      <c r="G7" s="22">
        <v>5.1680000000000001</v>
      </c>
      <c r="H7" s="22">
        <v>3.2</v>
      </c>
      <c r="I7" s="24">
        <v>6</v>
      </c>
    </row>
    <row r="8" spans="2:9" x14ac:dyDescent="0.25">
      <c r="B8" s="21">
        <v>1965</v>
      </c>
      <c r="C8" s="22">
        <v>13.915730337078653</v>
      </c>
      <c r="D8" s="22">
        <v>8</v>
      </c>
      <c r="F8" s="21">
        <v>1965</v>
      </c>
      <c r="G8" s="22">
        <v>5.1680000000000001</v>
      </c>
      <c r="H8" s="22">
        <v>3.2</v>
      </c>
      <c r="I8" s="24">
        <v>6</v>
      </c>
    </row>
    <row r="9" spans="2:9" x14ac:dyDescent="0.25">
      <c r="B9" s="21">
        <v>1966</v>
      </c>
      <c r="C9" s="22">
        <v>13.915730337078653</v>
      </c>
      <c r="D9" s="22">
        <v>8</v>
      </c>
      <c r="F9" s="21">
        <v>1966</v>
      </c>
      <c r="G9" s="22">
        <v>5.1680000000000001</v>
      </c>
      <c r="H9" s="22">
        <v>3.2</v>
      </c>
      <c r="I9" s="24">
        <v>6</v>
      </c>
    </row>
    <row r="10" spans="2:9" x14ac:dyDescent="0.25">
      <c r="B10" s="21">
        <v>1967</v>
      </c>
      <c r="C10" s="22">
        <v>13.915730337078653</v>
      </c>
      <c r="D10" s="22">
        <v>8</v>
      </c>
      <c r="F10" s="21">
        <v>1967</v>
      </c>
      <c r="G10" s="22">
        <v>5.1680000000000001</v>
      </c>
      <c r="H10" s="22">
        <v>3.2</v>
      </c>
      <c r="I10" s="24">
        <v>6</v>
      </c>
    </row>
    <row r="11" spans="2:9" x14ac:dyDescent="0.25">
      <c r="B11" s="21">
        <v>1968</v>
      </c>
      <c r="C11" s="22">
        <v>13.915730337078653</v>
      </c>
      <c r="D11" s="22">
        <v>8</v>
      </c>
      <c r="F11" s="21">
        <v>1968</v>
      </c>
      <c r="G11" s="22">
        <v>5.1680000000000001</v>
      </c>
      <c r="H11" s="22">
        <v>3.2</v>
      </c>
      <c r="I11" s="24">
        <v>6</v>
      </c>
    </row>
    <row r="12" spans="2:9" x14ac:dyDescent="0.25">
      <c r="B12" s="21">
        <v>1969</v>
      </c>
      <c r="C12" s="22">
        <v>13.915730337078653</v>
      </c>
      <c r="D12" s="22">
        <v>8</v>
      </c>
      <c r="F12" s="21">
        <v>1969</v>
      </c>
      <c r="G12" s="22">
        <v>5.1680000000000001</v>
      </c>
      <c r="H12" s="22">
        <v>3.2</v>
      </c>
      <c r="I12" s="24">
        <v>6</v>
      </c>
    </row>
    <row r="13" spans="2:9" x14ac:dyDescent="0.25">
      <c r="B13" s="21">
        <v>1970</v>
      </c>
      <c r="C13" s="22">
        <v>14.015730337078651</v>
      </c>
      <c r="D13" s="22">
        <v>8</v>
      </c>
      <c r="F13" s="21">
        <v>1970</v>
      </c>
      <c r="G13" s="22">
        <v>5.1680000000000001</v>
      </c>
      <c r="H13" s="22">
        <v>3.2</v>
      </c>
      <c r="I13" s="24">
        <v>6</v>
      </c>
    </row>
    <row r="14" spans="2:9" x14ac:dyDescent="0.25">
      <c r="B14" s="21">
        <v>1971</v>
      </c>
      <c r="C14" s="22">
        <v>14.301123595505619</v>
      </c>
      <c r="D14" s="22">
        <v>8.1999999999999993</v>
      </c>
      <c r="F14" s="21">
        <v>1971</v>
      </c>
      <c r="G14" s="22">
        <v>5.2222</v>
      </c>
      <c r="H14" s="22">
        <v>3.28</v>
      </c>
      <c r="I14" s="24">
        <v>6</v>
      </c>
    </row>
    <row r="15" spans="2:9" x14ac:dyDescent="0.25">
      <c r="B15" s="21">
        <v>1972</v>
      </c>
      <c r="C15" s="22">
        <v>14.436516853932584</v>
      </c>
      <c r="D15" s="22">
        <v>8.4</v>
      </c>
      <c r="F15" s="21">
        <v>1972</v>
      </c>
      <c r="G15" s="22">
        <v>5.2764000000000006</v>
      </c>
      <c r="H15" s="22">
        <v>3.3600000000000003</v>
      </c>
      <c r="I15" s="24">
        <v>6</v>
      </c>
    </row>
    <row r="16" spans="2:9" x14ac:dyDescent="0.25">
      <c r="B16" s="21">
        <v>1973</v>
      </c>
      <c r="C16" s="22">
        <v>14.57191011235955</v>
      </c>
      <c r="D16" s="22">
        <v>8.6</v>
      </c>
      <c r="F16" s="21">
        <v>1973</v>
      </c>
      <c r="G16" s="22">
        <v>5.3306000000000004</v>
      </c>
      <c r="H16" s="22">
        <v>3.44</v>
      </c>
      <c r="I16" s="24">
        <v>6</v>
      </c>
    </row>
    <row r="17" spans="2:9" x14ac:dyDescent="0.25">
      <c r="B17" s="21">
        <v>1974</v>
      </c>
      <c r="C17" s="22">
        <v>16.207303370786519</v>
      </c>
      <c r="D17" s="22">
        <v>8.8000000000000007</v>
      </c>
      <c r="F17" s="21">
        <v>1974</v>
      </c>
      <c r="G17" s="22">
        <v>5.3848000000000003</v>
      </c>
      <c r="H17" s="22">
        <v>3.5200000000000005</v>
      </c>
      <c r="I17" s="24">
        <v>6</v>
      </c>
    </row>
    <row r="18" spans="2:9" x14ac:dyDescent="0.25">
      <c r="B18" s="21">
        <v>1975</v>
      </c>
      <c r="C18" s="22">
        <v>16.207303370786519</v>
      </c>
      <c r="D18" s="22">
        <v>8.8000000000000007</v>
      </c>
      <c r="F18" s="21">
        <v>1975</v>
      </c>
      <c r="G18" s="22">
        <v>5.3848000000000003</v>
      </c>
      <c r="H18" s="22">
        <v>3.5200000000000005</v>
      </c>
      <c r="I18" s="24">
        <v>6</v>
      </c>
    </row>
    <row r="19" spans="2:9" x14ac:dyDescent="0.25">
      <c r="B19" s="21">
        <v>1976</v>
      </c>
      <c r="C19" s="22">
        <v>16.457303370786519</v>
      </c>
      <c r="D19" s="22">
        <v>8.8000000000000007</v>
      </c>
      <c r="F19" s="21">
        <v>1976</v>
      </c>
      <c r="G19" s="22">
        <v>5.6348000000000003</v>
      </c>
      <c r="H19" s="22">
        <v>3.5200000000000005</v>
      </c>
      <c r="I19" s="24">
        <v>6</v>
      </c>
    </row>
    <row r="20" spans="2:9" x14ac:dyDescent="0.25">
      <c r="B20" s="21">
        <v>1977</v>
      </c>
      <c r="C20" s="22">
        <v>16.957303370786519</v>
      </c>
      <c r="D20" s="22">
        <v>8.8000000000000007</v>
      </c>
      <c r="F20" s="21">
        <v>1977</v>
      </c>
      <c r="G20" s="22">
        <v>5.8348000000000004</v>
      </c>
      <c r="H20" s="22">
        <v>3.5200000000000005</v>
      </c>
      <c r="I20" s="24">
        <v>6</v>
      </c>
    </row>
    <row r="21" spans="2:9" x14ac:dyDescent="0.25">
      <c r="B21" s="21">
        <v>1978</v>
      </c>
      <c r="C21" s="22">
        <v>17.107303370786518</v>
      </c>
      <c r="D21" s="22">
        <v>8.8000000000000007</v>
      </c>
      <c r="F21" s="21">
        <v>1978</v>
      </c>
      <c r="G21" s="22">
        <v>5.8348000000000004</v>
      </c>
      <c r="H21" s="22">
        <v>3.5200000000000005</v>
      </c>
      <c r="I21" s="24">
        <v>6</v>
      </c>
    </row>
    <row r="22" spans="2:9" x14ac:dyDescent="0.25">
      <c r="B22" s="21">
        <v>1979</v>
      </c>
      <c r="C22" s="22">
        <v>18.357303370786518</v>
      </c>
      <c r="D22" s="22">
        <v>8.8000000000000007</v>
      </c>
      <c r="F22" s="21">
        <v>1979</v>
      </c>
      <c r="G22" s="22">
        <v>7.0848000000000004</v>
      </c>
      <c r="H22" s="22">
        <v>3.5200000000000005</v>
      </c>
      <c r="I22" s="24">
        <v>6</v>
      </c>
    </row>
    <row r="23" spans="2:9" x14ac:dyDescent="0.25">
      <c r="B23" s="21">
        <v>1980</v>
      </c>
      <c r="C23" s="22">
        <v>18.857303370786518</v>
      </c>
      <c r="D23" s="22">
        <v>8.8000000000000007</v>
      </c>
      <c r="F23" s="21">
        <v>1980</v>
      </c>
      <c r="G23" s="22">
        <v>7.0848000000000004</v>
      </c>
      <c r="H23" s="22">
        <v>3.5200000000000005</v>
      </c>
      <c r="I23" s="24">
        <v>6</v>
      </c>
    </row>
    <row r="24" spans="2:9" x14ac:dyDescent="0.25">
      <c r="B24" s="21">
        <v>1981</v>
      </c>
      <c r="C24" s="22">
        <v>18.957303370786516</v>
      </c>
      <c r="D24" s="22">
        <v>8.9</v>
      </c>
      <c r="F24" s="21">
        <v>1981</v>
      </c>
      <c r="G24" s="22">
        <v>7.1848000000000001</v>
      </c>
      <c r="H24" s="22">
        <v>3.6200000000000006</v>
      </c>
      <c r="I24" s="24">
        <v>6</v>
      </c>
    </row>
    <row r="25" spans="2:9" x14ac:dyDescent="0.25">
      <c r="B25" s="21">
        <v>1982</v>
      </c>
      <c r="C25" s="22">
        <v>18.957303370786516</v>
      </c>
      <c r="D25" s="22">
        <v>8.9</v>
      </c>
      <c r="F25" s="21">
        <v>1982</v>
      </c>
      <c r="G25" s="22">
        <v>7.1848000000000001</v>
      </c>
      <c r="H25" s="22">
        <v>3.6200000000000006</v>
      </c>
      <c r="I25" s="24">
        <v>6</v>
      </c>
    </row>
    <row r="26" spans="2:9" x14ac:dyDescent="0.25">
      <c r="B26" s="21">
        <v>1983</v>
      </c>
      <c r="C26" s="22">
        <v>21.228089887640451</v>
      </c>
      <c r="D26" s="22">
        <v>11.479999999999999</v>
      </c>
      <c r="F26" s="21">
        <v>1983</v>
      </c>
      <c r="G26" s="22">
        <v>8.0931999999999995</v>
      </c>
      <c r="H26" s="22">
        <v>4.669999999999999</v>
      </c>
      <c r="I26" s="24">
        <v>6</v>
      </c>
    </row>
    <row r="27" spans="2:9" x14ac:dyDescent="0.25">
      <c r="B27" s="21">
        <v>1984</v>
      </c>
      <c r="C27" s="22">
        <v>22.228089887640451</v>
      </c>
      <c r="D27" s="22">
        <v>11.479999999999999</v>
      </c>
      <c r="F27" s="21">
        <v>1984</v>
      </c>
      <c r="G27" s="22">
        <v>9.0931999999999995</v>
      </c>
      <c r="H27" s="22">
        <v>4.669999999999999</v>
      </c>
      <c r="I27" s="24">
        <v>7</v>
      </c>
    </row>
    <row r="28" spans="2:9" x14ac:dyDescent="0.25">
      <c r="B28" s="21">
        <v>1985</v>
      </c>
      <c r="C28" s="22">
        <v>22.228089887640451</v>
      </c>
      <c r="D28" s="22">
        <v>11.479999999999999</v>
      </c>
      <c r="F28" s="21">
        <v>1985</v>
      </c>
      <c r="G28" s="22">
        <v>9.0931999999999995</v>
      </c>
      <c r="H28" s="22">
        <v>4.669999999999999</v>
      </c>
      <c r="I28" s="24">
        <v>7</v>
      </c>
    </row>
    <row r="29" spans="2:9" x14ac:dyDescent="0.25">
      <c r="B29" s="21">
        <v>1986</v>
      </c>
      <c r="C29" s="22">
        <v>22.92808988764045</v>
      </c>
      <c r="D29" s="22">
        <v>11.479999999999999</v>
      </c>
      <c r="F29" s="21">
        <v>1986</v>
      </c>
      <c r="G29" s="22">
        <v>9.7931999999999988</v>
      </c>
      <c r="H29" s="22">
        <v>4.669999999999999</v>
      </c>
      <c r="I29" s="24">
        <v>7.7</v>
      </c>
    </row>
    <row r="30" spans="2:9" x14ac:dyDescent="0.25">
      <c r="B30" s="21">
        <v>1987</v>
      </c>
      <c r="C30" s="22">
        <v>23.263483146067415</v>
      </c>
      <c r="D30" s="22">
        <v>11.68</v>
      </c>
      <c r="F30" s="21">
        <v>1987</v>
      </c>
      <c r="G30" s="22">
        <v>10.0474</v>
      </c>
      <c r="H30" s="22">
        <v>4.75</v>
      </c>
      <c r="I30" s="24">
        <v>7.9</v>
      </c>
    </row>
    <row r="31" spans="2:9" x14ac:dyDescent="0.25">
      <c r="B31" s="21">
        <v>1988</v>
      </c>
      <c r="C31" s="22">
        <v>23.398876404494381</v>
      </c>
      <c r="D31" s="22">
        <v>11.879999999999999</v>
      </c>
      <c r="F31" s="21">
        <v>1988</v>
      </c>
      <c r="G31" s="22">
        <v>10.101599999999999</v>
      </c>
      <c r="H31" s="22">
        <v>4.8299999999999992</v>
      </c>
      <c r="I31" s="24">
        <v>7.9</v>
      </c>
    </row>
    <row r="32" spans="2:9" x14ac:dyDescent="0.25">
      <c r="B32" s="21">
        <v>1989</v>
      </c>
      <c r="C32" s="22">
        <v>24.398876404494381</v>
      </c>
      <c r="D32" s="22">
        <v>11.879999999999999</v>
      </c>
      <c r="F32" s="21">
        <v>1989</v>
      </c>
      <c r="G32" s="22">
        <v>11.101599999999999</v>
      </c>
      <c r="H32" s="22">
        <v>4.8299999999999992</v>
      </c>
      <c r="I32" s="24">
        <v>8.9</v>
      </c>
    </row>
    <row r="33" spans="2:9" x14ac:dyDescent="0.25">
      <c r="B33" s="21">
        <v>1990</v>
      </c>
      <c r="C33" s="22">
        <v>24.398876404494381</v>
      </c>
      <c r="D33" s="22">
        <v>11.879999999999999</v>
      </c>
      <c r="F33" s="21">
        <v>1990</v>
      </c>
      <c r="G33" s="22">
        <v>11.101599999999999</v>
      </c>
      <c r="H33" s="22">
        <v>4.8299999999999992</v>
      </c>
      <c r="I33" s="24">
        <v>8.9</v>
      </c>
    </row>
    <row r="34" spans="2:9" x14ac:dyDescent="0.25">
      <c r="B34" s="21">
        <v>1991</v>
      </c>
      <c r="C34" s="22">
        <v>24.911348314606741</v>
      </c>
      <c r="D34" s="22">
        <v>13.719999999999999</v>
      </c>
      <c r="F34" s="21">
        <v>1991</v>
      </c>
      <c r="G34" s="22">
        <v>10.036639999999998</v>
      </c>
      <c r="H34" s="22">
        <v>4.9259999999999993</v>
      </c>
      <c r="I34" s="24">
        <v>7.85</v>
      </c>
    </row>
    <row r="35" spans="2:9" x14ac:dyDescent="0.25">
      <c r="B35" s="21">
        <v>1992</v>
      </c>
      <c r="C35" s="22">
        <v>25.019662921348313</v>
      </c>
      <c r="D35" s="22">
        <v>13.879999999999999</v>
      </c>
      <c r="F35" s="21">
        <v>1992</v>
      </c>
      <c r="G35" s="22">
        <v>10.079999999999998</v>
      </c>
      <c r="H35" s="22">
        <v>4.9899999999999993</v>
      </c>
      <c r="I35" s="24">
        <v>7.85</v>
      </c>
    </row>
    <row r="36" spans="2:9" x14ac:dyDescent="0.25">
      <c r="B36" s="21">
        <v>1993</v>
      </c>
      <c r="C36" s="22">
        <v>25.019662921348313</v>
      </c>
      <c r="D36" s="22">
        <v>13.879999999999999</v>
      </c>
      <c r="F36" s="21">
        <v>1993</v>
      </c>
      <c r="G36" s="22">
        <v>10.079999999999998</v>
      </c>
      <c r="H36" s="22">
        <v>4.9899999999999993</v>
      </c>
      <c r="I36" s="24">
        <v>7.85</v>
      </c>
    </row>
    <row r="37" spans="2:9" x14ac:dyDescent="0.25">
      <c r="B37" s="21">
        <v>1994</v>
      </c>
      <c r="C37" s="22">
        <v>25.383953013278855</v>
      </c>
      <c r="D37" s="22">
        <v>13.879999999999999</v>
      </c>
      <c r="F37" s="21">
        <v>1994</v>
      </c>
      <c r="G37" s="22">
        <v>10.16</v>
      </c>
      <c r="H37" s="22">
        <v>4.9899999999999993</v>
      </c>
      <c r="I37" s="24">
        <v>7.85</v>
      </c>
    </row>
    <row r="38" spans="2:9" x14ac:dyDescent="0.25">
      <c r="B38" s="21">
        <v>1995</v>
      </c>
      <c r="C38" s="22">
        <v>25.409489274770173</v>
      </c>
      <c r="D38" s="22">
        <v>13.879999999999999</v>
      </c>
      <c r="F38" s="21">
        <v>1995</v>
      </c>
      <c r="G38" s="22">
        <v>10.239999999999998</v>
      </c>
      <c r="H38" s="22">
        <v>4.9899999999999993</v>
      </c>
      <c r="I38" s="24">
        <v>7.85</v>
      </c>
    </row>
    <row r="39" spans="2:9" x14ac:dyDescent="0.25">
      <c r="B39" s="21">
        <v>1996</v>
      </c>
      <c r="C39" s="22">
        <v>25.652083758937689</v>
      </c>
      <c r="D39" s="22">
        <v>13.879999999999999</v>
      </c>
      <c r="F39" s="21">
        <v>1996</v>
      </c>
      <c r="G39" s="22">
        <v>10.25</v>
      </c>
      <c r="H39" s="22">
        <v>4.9899999999999993</v>
      </c>
      <c r="I39" s="24">
        <v>7.85</v>
      </c>
    </row>
    <row r="40" spans="2:9" x14ac:dyDescent="0.25">
      <c r="B40" s="21">
        <v>1997</v>
      </c>
      <c r="C40" s="22">
        <v>25.945750766087844</v>
      </c>
      <c r="D40" s="22">
        <v>13.879999999999999</v>
      </c>
      <c r="F40" s="21">
        <v>1997</v>
      </c>
      <c r="G40" s="22">
        <v>10.344999999999999</v>
      </c>
      <c r="H40" s="22">
        <v>4.9899999999999993</v>
      </c>
      <c r="I40" s="24">
        <v>7.85</v>
      </c>
    </row>
    <row r="41" spans="2:9" x14ac:dyDescent="0.25">
      <c r="B41" s="21">
        <v>1998</v>
      </c>
      <c r="C41" s="22">
        <v>26.239417773237996</v>
      </c>
      <c r="D41" s="22">
        <v>13.879999999999999</v>
      </c>
      <c r="F41" s="21">
        <v>1998</v>
      </c>
      <c r="G41" s="22">
        <v>10.465</v>
      </c>
      <c r="H41" s="22">
        <v>4.9899999999999993</v>
      </c>
      <c r="I41" s="24">
        <v>7.85</v>
      </c>
    </row>
    <row r="42" spans="2:9" x14ac:dyDescent="0.25">
      <c r="B42" s="21">
        <v>1999</v>
      </c>
      <c r="C42" s="22">
        <v>26.506271705822268</v>
      </c>
      <c r="D42" s="22">
        <v>15.129999999999999</v>
      </c>
      <c r="F42" s="21">
        <v>1999</v>
      </c>
      <c r="G42" s="22">
        <v>10.58</v>
      </c>
      <c r="H42" s="22">
        <v>5.4899999999999993</v>
      </c>
      <c r="I42" s="24">
        <v>7.85</v>
      </c>
    </row>
    <row r="43" spans="2:9" x14ac:dyDescent="0.25">
      <c r="B43" s="21">
        <v>2000</v>
      </c>
      <c r="C43" s="22">
        <v>26.518529111338101</v>
      </c>
      <c r="D43" s="22">
        <v>17.004999999999999</v>
      </c>
      <c r="F43" s="21">
        <v>2000</v>
      </c>
      <c r="G43" s="22">
        <v>10.69</v>
      </c>
      <c r="H43" s="22">
        <v>6.2399999999999993</v>
      </c>
      <c r="I43" s="24">
        <v>7.85</v>
      </c>
    </row>
    <row r="44" spans="2:9" x14ac:dyDescent="0.25">
      <c r="B44" s="21">
        <v>2001</v>
      </c>
      <c r="C44" s="22">
        <v>26.558529111338103</v>
      </c>
      <c r="D44" s="22">
        <v>17.024999999999999</v>
      </c>
      <c r="F44" s="21">
        <v>2001</v>
      </c>
      <c r="G44" s="22">
        <v>10.695</v>
      </c>
      <c r="H44" s="22">
        <v>6.25</v>
      </c>
      <c r="I44" s="24">
        <v>7.85</v>
      </c>
    </row>
    <row r="45" spans="2:9" x14ac:dyDescent="0.25">
      <c r="B45" s="21">
        <v>2002</v>
      </c>
      <c r="C45" s="22">
        <v>26.536440245148107</v>
      </c>
      <c r="D45" s="22">
        <v>19.524999999999999</v>
      </c>
      <c r="F45" s="21">
        <v>2002</v>
      </c>
      <c r="G45" s="22">
        <v>10.695</v>
      </c>
      <c r="H45" s="22">
        <v>7.25</v>
      </c>
      <c r="I45" s="24">
        <v>7.85</v>
      </c>
    </row>
    <row r="46" spans="2:9" x14ac:dyDescent="0.25">
      <c r="B46" s="21">
        <v>2003</v>
      </c>
      <c r="C46" s="22">
        <v>26.536440245148107</v>
      </c>
      <c r="D46" s="22">
        <v>19.524999999999999</v>
      </c>
      <c r="F46" s="21">
        <v>2003</v>
      </c>
      <c r="G46" s="22">
        <v>10.684999999999999</v>
      </c>
      <c r="H46" s="22">
        <v>7.25</v>
      </c>
      <c r="I46" s="24">
        <v>7.85</v>
      </c>
    </row>
    <row r="47" spans="2:9" x14ac:dyDescent="0.25">
      <c r="B47" s="21">
        <v>2004</v>
      </c>
      <c r="C47" s="22">
        <v>26.516521961184878</v>
      </c>
      <c r="D47" s="22">
        <v>22.024999999999999</v>
      </c>
      <c r="F47" s="21">
        <v>2004</v>
      </c>
      <c r="G47" s="22">
        <v>10.684999999999999</v>
      </c>
      <c r="H47" s="22">
        <v>8.25</v>
      </c>
      <c r="I47" s="24">
        <v>7.85</v>
      </c>
    </row>
    <row r="48" spans="2:9" x14ac:dyDescent="0.25">
      <c r="B48" s="21">
        <v>2005</v>
      </c>
      <c r="C48" s="22">
        <v>26.512499999999999</v>
      </c>
      <c r="D48" s="22">
        <v>23.9</v>
      </c>
      <c r="F48" s="21">
        <v>2005</v>
      </c>
      <c r="G48" s="22">
        <v>10.675000000000001</v>
      </c>
      <c r="H48" s="22">
        <v>9</v>
      </c>
      <c r="I48" s="24">
        <v>7.85</v>
      </c>
    </row>
    <row r="49" spans="2:9" x14ac:dyDescent="0.25">
      <c r="B49" s="21">
        <v>2006</v>
      </c>
      <c r="C49" s="22">
        <v>26.712500000000002</v>
      </c>
      <c r="D49" s="22">
        <v>23.9</v>
      </c>
      <c r="F49" s="21">
        <v>2006</v>
      </c>
      <c r="G49" s="22">
        <v>10.775</v>
      </c>
      <c r="H49" s="22">
        <v>9</v>
      </c>
      <c r="I49" s="24">
        <v>7.85</v>
      </c>
    </row>
    <row r="50" spans="2:9" x14ac:dyDescent="0.25">
      <c r="B50" s="21">
        <v>2007</v>
      </c>
      <c r="C50" s="22">
        <v>26.712500000000002</v>
      </c>
      <c r="D50" s="22">
        <v>23.9</v>
      </c>
      <c r="F50" s="21">
        <v>2007</v>
      </c>
      <c r="G50" s="22">
        <v>10.775</v>
      </c>
      <c r="H50" s="22">
        <v>9</v>
      </c>
      <c r="I50" s="24">
        <v>7.85</v>
      </c>
    </row>
    <row r="51" spans="2:9" x14ac:dyDescent="0.25">
      <c r="B51" s="21">
        <v>2008</v>
      </c>
      <c r="C51" s="22">
        <v>26.712500000000002</v>
      </c>
      <c r="D51" s="22">
        <v>23.9</v>
      </c>
      <c r="F51" s="21">
        <v>2008</v>
      </c>
      <c r="G51" s="22">
        <v>10.775</v>
      </c>
      <c r="H51" s="22">
        <v>9</v>
      </c>
      <c r="I51" s="24">
        <v>7.85</v>
      </c>
    </row>
    <row r="52" spans="2:9" x14ac:dyDescent="0.25">
      <c r="B52" s="21">
        <v>2009</v>
      </c>
      <c r="C52" s="22">
        <v>26.712500000000002</v>
      </c>
      <c r="D52" s="22">
        <v>23.9</v>
      </c>
      <c r="F52" s="21">
        <v>2009</v>
      </c>
      <c r="G52" s="22">
        <v>10.775</v>
      </c>
      <c r="H52" s="22">
        <v>9</v>
      </c>
      <c r="I52" s="24">
        <v>7.85</v>
      </c>
    </row>
    <row r="53" spans="2:9" x14ac:dyDescent="0.25">
      <c r="B53" s="21">
        <v>2010</v>
      </c>
      <c r="C53" s="22">
        <v>26.712500000000002</v>
      </c>
      <c r="D53" s="22">
        <v>23.9</v>
      </c>
      <c r="F53" s="21">
        <v>2010</v>
      </c>
      <c r="G53" s="22">
        <v>10.775</v>
      </c>
      <c r="H53" s="22">
        <v>9</v>
      </c>
      <c r="I53" s="24">
        <v>7.85</v>
      </c>
    </row>
    <row r="54" spans="2:9" x14ac:dyDescent="0.25">
      <c r="B54" s="21">
        <v>2011</v>
      </c>
      <c r="C54" s="22">
        <v>26.712500000000002</v>
      </c>
      <c r="D54" s="22">
        <v>23.9</v>
      </c>
      <c r="F54" s="21">
        <v>2011</v>
      </c>
      <c r="G54" s="22">
        <v>10.775</v>
      </c>
      <c r="H54" s="22">
        <v>9</v>
      </c>
      <c r="I54" s="24">
        <v>8.1199999999999992</v>
      </c>
    </row>
    <row r="55" spans="2:9" x14ac:dyDescent="0.25">
      <c r="B55" s="21">
        <v>2012</v>
      </c>
      <c r="C55" s="22">
        <v>26.712500000000002</v>
      </c>
      <c r="D55" s="22">
        <v>23.9</v>
      </c>
      <c r="F55" s="21">
        <v>2012</v>
      </c>
      <c r="G55" s="22">
        <v>10.775</v>
      </c>
      <c r="H55" s="22">
        <v>9</v>
      </c>
      <c r="I55" s="24">
        <v>8.39</v>
      </c>
    </row>
    <row r="56" spans="2:9" x14ac:dyDescent="0.25">
      <c r="B56" s="21">
        <v>2013</v>
      </c>
      <c r="C56" s="22">
        <v>26.912500000000001</v>
      </c>
      <c r="D56" s="22">
        <v>23.9</v>
      </c>
      <c r="F56" s="21">
        <v>2013</v>
      </c>
      <c r="G56" s="22">
        <v>10.875</v>
      </c>
      <c r="H56" s="22">
        <v>9</v>
      </c>
      <c r="I56" s="24">
        <v>8.76</v>
      </c>
    </row>
    <row r="57" spans="2:9" x14ac:dyDescent="0.25">
      <c r="B57" s="21">
        <v>2014</v>
      </c>
      <c r="C57" s="22">
        <v>27.412500000000001</v>
      </c>
      <c r="D57" s="22">
        <v>24.324999999999999</v>
      </c>
      <c r="F57" s="21">
        <v>2014</v>
      </c>
      <c r="G57" s="22">
        <v>11.115</v>
      </c>
      <c r="H57" s="22">
        <v>9.2000000000000011</v>
      </c>
      <c r="I57" s="24">
        <v>9.14</v>
      </c>
    </row>
    <row r="58" spans="2:9" x14ac:dyDescent="0.25">
      <c r="B58" s="21">
        <v>2015</v>
      </c>
      <c r="C58" s="22">
        <v>27.712499999999999</v>
      </c>
      <c r="D58" s="22">
        <v>24.55</v>
      </c>
      <c r="F58" s="21">
        <v>2015</v>
      </c>
      <c r="G58" s="22">
        <v>11.254999999999999</v>
      </c>
      <c r="H58" s="22">
        <v>9.3000000000000025</v>
      </c>
      <c r="I58" s="24">
        <v>9.5399999999999991</v>
      </c>
    </row>
    <row r="59" spans="2:9" x14ac:dyDescent="0.25">
      <c r="B59" s="21">
        <v>2016</v>
      </c>
      <c r="C59" s="22">
        <v>27.912500000000001</v>
      </c>
      <c r="D59" s="22">
        <v>24.65</v>
      </c>
      <c r="F59" s="21">
        <v>2016</v>
      </c>
      <c r="G59" s="22">
        <v>11.355</v>
      </c>
      <c r="H59" s="22">
        <v>9.3500000000000014</v>
      </c>
      <c r="I59" s="24">
        <v>9.94</v>
      </c>
    </row>
    <row r="60" spans="2:9" x14ac:dyDescent="0.25">
      <c r="B60" s="21">
        <v>2017</v>
      </c>
      <c r="C60" s="22">
        <v>28.012500000000003</v>
      </c>
      <c r="D60" s="22">
        <v>24.75</v>
      </c>
      <c r="F60" s="21">
        <v>2017</v>
      </c>
      <c r="G60" s="22">
        <v>11.405000000000001</v>
      </c>
      <c r="H60" s="22">
        <v>9.4000000000000021</v>
      </c>
      <c r="I60" s="24">
        <v>10.29</v>
      </c>
    </row>
    <row r="61" spans="2:9" x14ac:dyDescent="0.25">
      <c r="B61" s="21">
        <v>2018</v>
      </c>
      <c r="C61" s="22">
        <v>28.012500000000003</v>
      </c>
      <c r="D61" s="22">
        <v>24.75</v>
      </c>
      <c r="F61" s="21">
        <v>2018</v>
      </c>
      <c r="G61" s="22">
        <v>11.405000000000001</v>
      </c>
      <c r="H61" s="22">
        <v>9.4000000000000021</v>
      </c>
      <c r="I61" s="24">
        <v>10.56</v>
      </c>
    </row>
    <row r="62" spans="2:9" x14ac:dyDescent="0.25">
      <c r="B62" s="21">
        <v>2019</v>
      </c>
      <c r="C62" s="22">
        <v>28.294699999999999</v>
      </c>
      <c r="D62" s="22">
        <v>26.59</v>
      </c>
      <c r="F62" s="21">
        <v>2019</v>
      </c>
      <c r="G62" s="22">
        <v>11.51788</v>
      </c>
      <c r="H62" s="22">
        <v>10.116</v>
      </c>
      <c r="I62" s="24">
        <v>10.83</v>
      </c>
    </row>
    <row r="63" spans="2:9" x14ac:dyDescent="0.25">
      <c r="B63" s="21">
        <v>2020</v>
      </c>
      <c r="C63" s="22">
        <v>28.294699999999999</v>
      </c>
      <c r="D63" s="22">
        <v>26.59</v>
      </c>
      <c r="F63" s="21">
        <v>2020</v>
      </c>
      <c r="G63" s="22">
        <v>11.51788</v>
      </c>
      <c r="H63" s="22">
        <v>10.116</v>
      </c>
      <c r="I63" s="24">
        <v>11.1</v>
      </c>
    </row>
    <row r="65" spans="2:2" x14ac:dyDescent="0.25">
      <c r="B65" s="1" t="s">
        <v>210</v>
      </c>
    </row>
  </sheetData>
  <mergeCells count="2">
    <mergeCell ref="G4:I4"/>
    <mergeCell ref="C4:D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6"/>
  <sheetViews>
    <sheetView showGridLines="0" zoomScaleNormal="100" workbookViewId="0">
      <selection activeCell="B3" sqref="B3"/>
    </sheetView>
  </sheetViews>
  <sheetFormatPr baseColWidth="10" defaultColWidth="11.42578125" defaultRowHeight="12.75" x14ac:dyDescent="0.25"/>
  <cols>
    <col min="1" max="1" width="5.5703125" style="1" customWidth="1"/>
    <col min="2" max="2" width="29.7109375" style="1" customWidth="1"/>
    <col min="3" max="16384" width="11.42578125" style="1"/>
  </cols>
  <sheetData>
    <row r="1" spans="2:28" ht="21.75" customHeight="1" x14ac:dyDescent="0.25"/>
    <row r="2" spans="2:28" s="4" customFormat="1" ht="36" customHeight="1" x14ac:dyDescent="0.25">
      <c r="B2" s="104" t="s">
        <v>266</v>
      </c>
      <c r="C2" s="104"/>
      <c r="D2" s="104"/>
      <c r="E2" s="104"/>
      <c r="F2" s="104"/>
      <c r="G2" s="104"/>
      <c r="H2" s="104"/>
      <c r="I2" s="104"/>
      <c r="J2" s="104"/>
      <c r="K2" s="104"/>
      <c r="L2" s="104"/>
      <c r="M2" s="104"/>
      <c r="N2" s="104"/>
      <c r="O2" s="104"/>
    </row>
    <row r="4" spans="2:28" ht="42" customHeight="1" x14ac:dyDescent="0.25">
      <c r="B4" s="66" t="s">
        <v>70</v>
      </c>
      <c r="C4" s="66">
        <v>1958</v>
      </c>
      <c r="D4" s="66">
        <v>1959</v>
      </c>
      <c r="E4" s="66">
        <v>1960</v>
      </c>
      <c r="F4" s="66">
        <v>1961</v>
      </c>
      <c r="G4" s="66">
        <v>1962</v>
      </c>
      <c r="H4" s="66">
        <v>1963</v>
      </c>
      <c r="I4" s="66">
        <v>1964</v>
      </c>
      <c r="J4" s="66">
        <v>1965</v>
      </c>
      <c r="K4" s="66">
        <v>1966</v>
      </c>
      <c r="L4" s="66">
        <v>1967</v>
      </c>
      <c r="M4" s="66">
        <v>1968</v>
      </c>
      <c r="N4" s="66">
        <v>1969</v>
      </c>
      <c r="O4" s="66">
        <v>1970</v>
      </c>
      <c r="P4" s="66">
        <v>1971</v>
      </c>
      <c r="Q4" s="66">
        <v>1972</v>
      </c>
      <c r="R4" s="66">
        <v>1973</v>
      </c>
      <c r="S4" s="66">
        <v>1974</v>
      </c>
      <c r="T4" s="66">
        <v>1975</v>
      </c>
      <c r="U4" s="66">
        <v>1976</v>
      </c>
      <c r="V4" s="66">
        <v>1977</v>
      </c>
      <c r="W4" s="66">
        <v>1978</v>
      </c>
      <c r="X4" s="66">
        <v>1979</v>
      </c>
      <c r="Y4" s="66">
        <v>1980</v>
      </c>
      <c r="Z4" s="66">
        <v>1981</v>
      </c>
      <c r="AA4" s="66">
        <v>1982</v>
      </c>
      <c r="AB4" s="66">
        <v>1983</v>
      </c>
    </row>
    <row r="5" spans="2:28" ht="39.950000000000003" customHeight="1" x14ac:dyDescent="0.25">
      <c r="B5" s="70" t="s">
        <v>212</v>
      </c>
      <c r="C5" s="71">
        <v>1.54160319161492</v>
      </c>
      <c r="D5" s="71">
        <v>5.4039506606585901</v>
      </c>
      <c r="E5" s="71">
        <v>4.7999068708109602</v>
      </c>
      <c r="F5" s="71">
        <v>6.4405810470234801</v>
      </c>
      <c r="G5" s="71">
        <v>1.0400668541325</v>
      </c>
      <c r="H5" s="71">
        <v>4.7638017076585797</v>
      </c>
      <c r="I5" s="71">
        <v>3.3160590730122199</v>
      </c>
      <c r="J5" s="71">
        <v>4.3472898625690801</v>
      </c>
      <c r="K5" s="71">
        <v>3.9542010632832598</v>
      </c>
      <c r="L5" s="71">
        <v>5.4623054866752003</v>
      </c>
      <c r="M5" s="71">
        <v>0.641142379218823</v>
      </c>
      <c r="N5" s="71">
        <v>3.0556729723677498</v>
      </c>
      <c r="O5" s="71">
        <v>2.46860972233516</v>
      </c>
      <c r="P5" s="71">
        <v>1.35210126829281</v>
      </c>
      <c r="Q5" s="71">
        <v>-2.3752051406733399</v>
      </c>
      <c r="R5" s="71">
        <v>-4.0713828322619099</v>
      </c>
      <c r="S5" s="71">
        <v>-3.2068488504433299</v>
      </c>
      <c r="T5" s="71">
        <v>-5.6555553839099204</v>
      </c>
      <c r="U5" s="71">
        <v>-7.94609075075057</v>
      </c>
      <c r="V5" s="71">
        <v>-8.5420774054621091</v>
      </c>
      <c r="W5" s="71">
        <v>-9.1063686834864797</v>
      </c>
      <c r="X5" s="71">
        <v>-9.9968911488423604</v>
      </c>
      <c r="Y5" s="71">
        <v>-5.8580133688479599</v>
      </c>
      <c r="Z5" s="71">
        <v>-8.6462123511440208</v>
      </c>
      <c r="AA5" s="71">
        <v>-8.6685090700169205</v>
      </c>
      <c r="AB5" s="71">
        <v>-11.460730455418</v>
      </c>
    </row>
    <row r="6" spans="2:28" ht="39.950000000000003" customHeight="1" x14ac:dyDescent="0.25">
      <c r="B6" s="70" t="s">
        <v>76</v>
      </c>
      <c r="C6" s="71">
        <v>34.382551611538702</v>
      </c>
      <c r="D6" s="71">
        <v>36.184381164821197</v>
      </c>
      <c r="E6" s="71">
        <v>33.975893694274902</v>
      </c>
      <c r="F6" s="71">
        <v>34.537828951539197</v>
      </c>
      <c r="G6" s="71">
        <v>30.126385721407601</v>
      </c>
      <c r="H6" s="71">
        <v>32.061345859775301</v>
      </c>
      <c r="I6" s="71">
        <v>30.0504272280529</v>
      </c>
      <c r="J6" s="71">
        <v>30.6705446375171</v>
      </c>
      <c r="K6" s="71">
        <v>29.445645217769901</v>
      </c>
      <c r="L6" s="71">
        <v>29.192011946683099</v>
      </c>
      <c r="M6" s="71">
        <v>27.1520823098252</v>
      </c>
      <c r="N6" s="71">
        <v>27.661735850988201</v>
      </c>
      <c r="O6" s="71">
        <v>28.221974264471399</v>
      </c>
      <c r="P6" s="71">
        <v>28.6089000422864</v>
      </c>
      <c r="Q6" s="71">
        <v>28.122714843359301</v>
      </c>
      <c r="R6" s="71">
        <v>26.871068252130598</v>
      </c>
      <c r="S6" s="71">
        <v>27.958267824519599</v>
      </c>
      <c r="T6" s="71">
        <v>27.460344918427001</v>
      </c>
      <c r="U6" s="71">
        <v>27.716606533046399</v>
      </c>
      <c r="V6" s="71">
        <v>26.252368895935</v>
      </c>
      <c r="W6" s="71">
        <v>29.100982920887802</v>
      </c>
      <c r="X6" s="71">
        <v>27.188452693605001</v>
      </c>
      <c r="Y6" s="71">
        <v>28.262231733853898</v>
      </c>
      <c r="Z6" s="71">
        <v>26.6786087167559</v>
      </c>
      <c r="AA6" s="71">
        <v>27.999897728553201</v>
      </c>
      <c r="AB6" s="71">
        <v>26.873386797837</v>
      </c>
    </row>
    <row r="7" spans="2:28" ht="39.950000000000003" customHeight="1" x14ac:dyDescent="0.25">
      <c r="B7" s="70" t="s">
        <v>71</v>
      </c>
      <c r="C7" s="71">
        <v>-25.903839669685901</v>
      </c>
      <c r="D7" s="71">
        <v>-25.860753466816199</v>
      </c>
      <c r="E7" s="71">
        <v>-25.579055282955999</v>
      </c>
      <c r="F7" s="71">
        <v>-24.931105668150899</v>
      </c>
      <c r="G7" s="71">
        <v>-24.4039816750136</v>
      </c>
      <c r="H7" s="71">
        <v>-24.576308325503501</v>
      </c>
      <c r="I7" s="71">
        <v>-24.127895827806501</v>
      </c>
      <c r="J7" s="71">
        <v>-24.112637501672801</v>
      </c>
      <c r="K7" s="71">
        <v>-24.278680574708201</v>
      </c>
      <c r="L7" s="71">
        <v>-23.581380410977701</v>
      </c>
      <c r="M7" s="71">
        <v>-23.100092305719599</v>
      </c>
      <c r="N7" s="71">
        <v>-22.841162202711299</v>
      </c>
      <c r="O7" s="71">
        <v>-23.6323697522418</v>
      </c>
      <c r="P7" s="71">
        <v>-23.674148051242099</v>
      </c>
      <c r="Q7" s="71">
        <v>-23.832904634354598</v>
      </c>
      <c r="R7" s="71">
        <v>-23.251235713309701</v>
      </c>
      <c r="S7" s="71">
        <v>-23.907767049335501</v>
      </c>
      <c r="T7" s="71">
        <v>-23.957115842801901</v>
      </c>
      <c r="U7" s="71">
        <v>-24.237754496539399</v>
      </c>
      <c r="V7" s="71">
        <v>-23.651566617337899</v>
      </c>
      <c r="W7" s="71">
        <v>-24.9546667556255</v>
      </c>
      <c r="X7" s="71">
        <v>-24.428087658983902</v>
      </c>
      <c r="Y7" s="71">
        <v>-23.431913962780499</v>
      </c>
      <c r="Z7" s="71">
        <v>-23.478104557834101</v>
      </c>
      <c r="AA7" s="71">
        <v>-23.988507399886899</v>
      </c>
      <c r="AB7" s="71">
        <v>-23.711162021119002</v>
      </c>
    </row>
    <row r="8" spans="2:28" ht="39.950000000000003" customHeight="1" x14ac:dyDescent="0.25">
      <c r="B8" s="70" t="s">
        <v>77</v>
      </c>
      <c r="C8" s="71">
        <v>2.00868748082241</v>
      </c>
      <c r="D8" s="71">
        <v>3.1288629829758001</v>
      </c>
      <c r="E8" s="71">
        <v>3.3382800715171599</v>
      </c>
      <c r="F8" s="71">
        <v>4.3328675667122196</v>
      </c>
      <c r="G8" s="71">
        <v>3.22231310786227</v>
      </c>
      <c r="H8" s="71">
        <v>3.89021755729918</v>
      </c>
      <c r="I8" s="71">
        <v>4.3754026882071804</v>
      </c>
      <c r="J8" s="71">
        <v>5.3324520563860203</v>
      </c>
      <c r="K8" s="71">
        <v>5.2761543841579703</v>
      </c>
      <c r="L8" s="71">
        <v>6.0214005610699299</v>
      </c>
      <c r="M8" s="71">
        <v>5.1594114422267499</v>
      </c>
      <c r="N8" s="71">
        <v>5.9936894792087401</v>
      </c>
      <c r="O8" s="71">
        <v>4.7030634223580803</v>
      </c>
      <c r="P8" s="71">
        <v>4.32583087250684</v>
      </c>
      <c r="Q8" s="71">
        <v>3.8782662342466501</v>
      </c>
      <c r="R8" s="71">
        <v>3.8837635390382101</v>
      </c>
      <c r="S8" s="71">
        <v>2.8604441513489101</v>
      </c>
      <c r="T8" s="71">
        <v>2.5290368042450102</v>
      </c>
      <c r="U8" s="71">
        <v>1.9504912630433899</v>
      </c>
      <c r="V8" s="71">
        <v>1.54768160285947</v>
      </c>
      <c r="W8" s="71">
        <v>0.38852903620222901</v>
      </c>
      <c r="X8" s="71">
        <v>0.76522309001438804</v>
      </c>
      <c r="Y8" s="71">
        <v>1.36353609479771</v>
      </c>
      <c r="Z8" s="71">
        <v>1.06634150671015</v>
      </c>
      <c r="AA8" s="71">
        <v>0.47465513235670598</v>
      </c>
      <c r="AB8" s="71">
        <v>0.64144598560085198</v>
      </c>
    </row>
    <row r="9" spans="2:28" ht="39.950000000000003" customHeight="1" x14ac:dyDescent="0.25">
      <c r="B9" s="70" t="s">
        <v>73</v>
      </c>
      <c r="C9" s="71">
        <v>7.6379116373859999</v>
      </c>
      <c r="D9" s="71">
        <v>8.2975720550810106</v>
      </c>
      <c r="E9" s="71">
        <v>8.3180993979665505</v>
      </c>
      <c r="F9" s="71">
        <v>8.2547728765362791</v>
      </c>
      <c r="G9" s="71">
        <v>8.1142612488383001</v>
      </c>
      <c r="H9" s="71">
        <v>8.5175846786467808</v>
      </c>
      <c r="I9" s="71">
        <v>8.4012697558796603</v>
      </c>
      <c r="J9" s="71">
        <v>8.4272316874580895</v>
      </c>
      <c r="K9" s="71">
        <v>8.7481079612956503</v>
      </c>
      <c r="L9" s="71">
        <v>8.6230120024749208</v>
      </c>
      <c r="M9" s="71">
        <v>8.0448770483336496</v>
      </c>
      <c r="N9" s="71">
        <v>8.3901207781807994</v>
      </c>
      <c r="O9" s="71">
        <v>8.9781450524095394</v>
      </c>
      <c r="P9" s="71">
        <v>8.7906444636706595</v>
      </c>
      <c r="Q9" s="71">
        <v>8.8122794856555302</v>
      </c>
      <c r="R9" s="71">
        <v>8.2065791599507403</v>
      </c>
      <c r="S9" s="71">
        <v>9.0022724556197709</v>
      </c>
      <c r="T9" s="71">
        <v>8.6358830327688203</v>
      </c>
      <c r="U9" s="71">
        <v>8.7805536615309805</v>
      </c>
      <c r="V9" s="71">
        <v>8.2964308330367</v>
      </c>
      <c r="W9" s="71">
        <v>8.86479903509907</v>
      </c>
      <c r="X9" s="71">
        <v>8.2696995882912496</v>
      </c>
      <c r="Y9" s="71">
        <v>8.8278867116642399</v>
      </c>
      <c r="Z9" s="71">
        <v>8.3732274822234896</v>
      </c>
      <c r="AA9" s="71">
        <v>8.6281774690724298</v>
      </c>
      <c r="AB9" s="71">
        <v>8.0571155620405399</v>
      </c>
    </row>
    <row r="10" spans="2:28" ht="39.950000000000003" customHeight="1" x14ac:dyDescent="0.25">
      <c r="B10" s="70" t="s">
        <v>213</v>
      </c>
      <c r="C10" s="71">
        <v>-12.8207666847368</v>
      </c>
      <c r="D10" s="71">
        <v>-12.810448770423401</v>
      </c>
      <c r="E10" s="71">
        <v>-11.881059160570199</v>
      </c>
      <c r="F10" s="71">
        <v>-12.1463200159815</v>
      </c>
      <c r="G10" s="71">
        <v>-12.035425643764</v>
      </c>
      <c r="H10" s="71">
        <v>-11.6981012978568</v>
      </c>
      <c r="I10" s="71">
        <v>-11.229777829036101</v>
      </c>
      <c r="J10" s="71">
        <v>-12.0560694879892</v>
      </c>
      <c r="K10" s="71">
        <v>-12.441413374242501</v>
      </c>
      <c r="L10" s="71">
        <v>-11.7322444597817</v>
      </c>
      <c r="M10" s="71">
        <v>-13.7397699372874</v>
      </c>
      <c r="N10" s="71">
        <v>-11.958120176863799</v>
      </c>
      <c r="O10" s="71">
        <v>-13.3626622709125</v>
      </c>
      <c r="P10" s="71">
        <v>-14.397444060407899</v>
      </c>
      <c r="Q10" s="71">
        <v>-17.002346428221699</v>
      </c>
      <c r="R10" s="71">
        <v>-17.525866142943599</v>
      </c>
      <c r="S10" s="71">
        <v>-17.847131297007799</v>
      </c>
      <c r="T10" s="71">
        <v>-18.369424444056499</v>
      </c>
      <c r="U10" s="71">
        <v>-20.850167488854499</v>
      </c>
      <c r="V10" s="71">
        <v>-19.330293725789598</v>
      </c>
      <c r="W10" s="71">
        <v>-21.8549580834122</v>
      </c>
      <c r="X10" s="71">
        <v>-20.9998203850073</v>
      </c>
      <c r="Y10" s="71">
        <v>-19.546224224228499</v>
      </c>
      <c r="Z10" s="71">
        <v>-20.384674512561698</v>
      </c>
      <c r="AA10" s="71">
        <v>-21.167608560592299</v>
      </c>
      <c r="AB10" s="71">
        <v>-22.025463583147602</v>
      </c>
    </row>
    <row r="11" spans="2:28" ht="39.950000000000003" customHeight="1" x14ac:dyDescent="0.25">
      <c r="B11" s="70" t="s">
        <v>214</v>
      </c>
      <c r="C11" s="71">
        <v>-0.57623095694181203</v>
      </c>
      <c r="D11" s="71">
        <v>-0.27616006587015601</v>
      </c>
      <c r="E11" s="71">
        <v>6.4970996508410303E-2</v>
      </c>
      <c r="F11" s="71">
        <v>-0.14998239290861901</v>
      </c>
      <c r="G11" s="71">
        <v>0.36768595875708399</v>
      </c>
      <c r="H11" s="71">
        <v>0.56961272807643104</v>
      </c>
      <c r="I11" s="71">
        <v>0.50284101852506702</v>
      </c>
      <c r="J11" s="71">
        <v>0.40944209334174397</v>
      </c>
      <c r="K11" s="71">
        <v>1.6859594671325999</v>
      </c>
      <c r="L11" s="71">
        <v>1.80467171577394</v>
      </c>
      <c r="M11" s="71">
        <v>2.2936349500845599</v>
      </c>
      <c r="N11" s="71">
        <v>1.61734687661622</v>
      </c>
      <c r="O11" s="71">
        <v>2.49367809325441</v>
      </c>
      <c r="P11" s="71">
        <v>2.5995891405476099</v>
      </c>
      <c r="Q11" s="71">
        <v>2.9358726246300799</v>
      </c>
      <c r="R11" s="71">
        <v>2.8889053641793598</v>
      </c>
      <c r="S11" s="71">
        <v>3.4592038445339401</v>
      </c>
      <c r="T11" s="71">
        <v>3.1067655511664798</v>
      </c>
      <c r="U11" s="71">
        <v>3.37600546194076</v>
      </c>
      <c r="V11" s="71">
        <v>3.0556105387705799</v>
      </c>
      <c r="W11" s="71">
        <v>4.2982447444950598</v>
      </c>
      <c r="X11" s="71">
        <v>3.90652077906923</v>
      </c>
      <c r="Y11" s="71">
        <v>3.7589607913900598</v>
      </c>
      <c r="Z11" s="71">
        <v>3.9048832899511798</v>
      </c>
      <c r="AA11" s="71">
        <v>3.9544187797935901</v>
      </c>
      <c r="AB11" s="71">
        <v>3.63495270444262</v>
      </c>
    </row>
    <row r="12" spans="2:28" ht="39.950000000000003" customHeight="1" x14ac:dyDescent="0.25">
      <c r="B12" s="70" t="s">
        <v>74</v>
      </c>
      <c r="C12" s="71">
        <v>-1.2513012969456201</v>
      </c>
      <c r="D12" s="71">
        <v>-1.3345464789668899</v>
      </c>
      <c r="E12" s="71">
        <v>-1.65322091990867</v>
      </c>
      <c r="F12" s="71">
        <v>-1.78242589050962</v>
      </c>
      <c r="G12" s="71">
        <v>-2.4762135847105302</v>
      </c>
      <c r="H12" s="71">
        <v>-2.4611701614283801</v>
      </c>
      <c r="I12" s="71">
        <v>-3.0725531722629</v>
      </c>
      <c r="J12" s="71">
        <v>-3.0140852053576901</v>
      </c>
      <c r="K12" s="71">
        <v>-3.1844846531422801</v>
      </c>
      <c r="L12" s="71">
        <v>-3.5788211637241401</v>
      </c>
      <c r="M12" s="71">
        <v>-3.8840101842477401</v>
      </c>
      <c r="N12" s="71">
        <v>-4.3201692102740896</v>
      </c>
      <c r="O12" s="71">
        <v>-3.63589915806882</v>
      </c>
      <c r="P12" s="71">
        <v>-3.43792496004929</v>
      </c>
      <c r="Q12" s="71">
        <v>-3.85988465931112</v>
      </c>
      <c r="R12" s="71">
        <v>-3.8297994601730099</v>
      </c>
      <c r="S12" s="71">
        <v>-3.1811391835655498</v>
      </c>
      <c r="T12" s="71">
        <v>-3.2300395675576801</v>
      </c>
      <c r="U12" s="71">
        <v>-3.1686277337357001</v>
      </c>
      <c r="V12" s="71">
        <v>-3.1009306874457101</v>
      </c>
      <c r="W12" s="71">
        <v>-2.84955568932646</v>
      </c>
      <c r="X12" s="71">
        <v>-2.8444343240984402</v>
      </c>
      <c r="Y12" s="71">
        <v>-3.2905438717018098</v>
      </c>
      <c r="Z12" s="71">
        <v>-3.0754288495864399</v>
      </c>
      <c r="AA12" s="71">
        <v>-2.8302110113477901</v>
      </c>
      <c r="AB12" s="71">
        <v>-2.7781339948780301</v>
      </c>
    </row>
    <row r="13" spans="2:28" ht="39.950000000000003" customHeight="1" x14ac:dyDescent="0.25">
      <c r="B13" s="70" t="s">
        <v>79</v>
      </c>
      <c r="C13" s="71">
        <v>-1.9354089298219701</v>
      </c>
      <c r="D13" s="71">
        <v>-1.92495676014277</v>
      </c>
      <c r="E13" s="71">
        <v>-1.7840019260212701</v>
      </c>
      <c r="F13" s="71">
        <v>-1.67505438021355</v>
      </c>
      <c r="G13" s="71">
        <v>-1.87495827924461</v>
      </c>
      <c r="H13" s="71">
        <v>-1.53937933135045</v>
      </c>
      <c r="I13" s="71">
        <v>-1.58365478854706</v>
      </c>
      <c r="J13" s="71">
        <v>-1.30958841711422</v>
      </c>
      <c r="K13" s="71">
        <v>-1.29708736497991</v>
      </c>
      <c r="L13" s="71">
        <v>-1.28634470484317</v>
      </c>
      <c r="M13" s="71">
        <v>-1.28499094399648</v>
      </c>
      <c r="N13" s="71">
        <v>-1.4877684227769701</v>
      </c>
      <c r="O13" s="71">
        <v>-1.29731992893523</v>
      </c>
      <c r="P13" s="71">
        <v>-1.46334617901946</v>
      </c>
      <c r="Q13" s="71">
        <v>-1.4292026066774699</v>
      </c>
      <c r="R13" s="71">
        <v>-1.3147978311344699</v>
      </c>
      <c r="S13" s="71">
        <v>-1.5509995965566701</v>
      </c>
      <c r="T13" s="71">
        <v>-1.8310058361011401</v>
      </c>
      <c r="U13" s="71">
        <v>-1.51319795118245</v>
      </c>
      <c r="V13" s="71">
        <v>-1.6113782454907</v>
      </c>
      <c r="W13" s="71">
        <v>-2.0997438918063702</v>
      </c>
      <c r="X13" s="71">
        <v>-1.85444493173255</v>
      </c>
      <c r="Y13" s="71">
        <v>-1.80194664184313</v>
      </c>
      <c r="Z13" s="71">
        <v>-1.7310654268025401</v>
      </c>
      <c r="AA13" s="71">
        <v>-1.73933120796591</v>
      </c>
      <c r="AB13" s="71">
        <v>-2.1528719061944699</v>
      </c>
    </row>
    <row r="14" spans="2:28" ht="10.5" customHeight="1" x14ac:dyDescent="0.25">
      <c r="B14" s="72"/>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row>
    <row r="15" spans="2:28" ht="15.75" customHeight="1" x14ac:dyDescent="0.25">
      <c r="B15" s="101" t="s">
        <v>195</v>
      </c>
      <c r="C15" s="102"/>
      <c r="D15" s="102"/>
      <c r="E15" s="102"/>
      <c r="F15" s="102"/>
      <c r="G15" s="102"/>
      <c r="H15" s="102"/>
      <c r="I15" s="102"/>
      <c r="J15" s="73"/>
      <c r="K15" s="73"/>
      <c r="L15" s="73"/>
      <c r="M15" s="73"/>
      <c r="N15" s="73"/>
      <c r="O15" s="73"/>
      <c r="P15" s="73"/>
      <c r="Q15" s="73"/>
      <c r="R15" s="73"/>
      <c r="S15" s="73"/>
      <c r="T15" s="73"/>
      <c r="U15" s="73"/>
      <c r="V15" s="73"/>
      <c r="W15" s="73"/>
      <c r="X15" s="73"/>
      <c r="Y15" s="73"/>
      <c r="Z15" s="73"/>
      <c r="AA15" s="73"/>
      <c r="AB15" s="73"/>
    </row>
    <row r="16" spans="2:28" x14ac:dyDescent="0.25">
      <c r="B16" s="100" t="s">
        <v>211</v>
      </c>
      <c r="C16" s="100"/>
      <c r="D16" s="100"/>
      <c r="E16" s="100"/>
      <c r="F16" s="100"/>
      <c r="G16" s="100"/>
      <c r="H16" s="100"/>
      <c r="I16" s="100"/>
    </row>
  </sheetData>
  <mergeCells count="3">
    <mergeCell ref="B16:I16"/>
    <mergeCell ref="B15:I15"/>
    <mergeCell ref="B2:O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6"/>
  <sheetViews>
    <sheetView showGridLines="0" zoomScaleNormal="100" workbookViewId="0">
      <selection activeCell="C5" sqref="C5"/>
    </sheetView>
  </sheetViews>
  <sheetFormatPr baseColWidth="10" defaultColWidth="11.42578125" defaultRowHeight="12.75" x14ac:dyDescent="0.25"/>
  <cols>
    <col min="1" max="1" width="5.5703125" style="1" customWidth="1"/>
    <col min="2" max="2" width="29.7109375" style="1" customWidth="1"/>
    <col min="3" max="16384" width="11.42578125" style="1"/>
  </cols>
  <sheetData>
    <row r="1" spans="2:28" ht="21.75" customHeight="1" x14ac:dyDescent="0.25"/>
    <row r="2" spans="2:28" s="4" customFormat="1" ht="31.5" customHeight="1" x14ac:dyDescent="0.25">
      <c r="B2" s="104" t="s">
        <v>267</v>
      </c>
      <c r="C2" s="104"/>
      <c r="D2" s="104"/>
      <c r="E2" s="104"/>
      <c r="F2" s="104"/>
      <c r="G2" s="104"/>
      <c r="H2" s="104"/>
      <c r="I2" s="104"/>
      <c r="J2" s="104"/>
      <c r="K2" s="104"/>
      <c r="L2" s="104"/>
      <c r="M2" s="104"/>
      <c r="N2" s="104"/>
      <c r="O2" s="104"/>
    </row>
    <row r="4" spans="2:28" ht="42" customHeight="1" x14ac:dyDescent="0.25">
      <c r="B4" s="66" t="s">
        <v>70</v>
      </c>
      <c r="C4" s="66">
        <v>1958</v>
      </c>
      <c r="D4" s="66">
        <v>1959</v>
      </c>
      <c r="E4" s="66">
        <v>1960</v>
      </c>
      <c r="F4" s="66">
        <v>1961</v>
      </c>
      <c r="G4" s="66">
        <v>1962</v>
      </c>
      <c r="H4" s="66">
        <v>1963</v>
      </c>
      <c r="I4" s="66">
        <v>1964</v>
      </c>
      <c r="J4" s="66">
        <v>1965</v>
      </c>
      <c r="K4" s="66">
        <v>1966</v>
      </c>
      <c r="L4" s="66">
        <v>1967</v>
      </c>
      <c r="M4" s="66">
        <v>1968</v>
      </c>
      <c r="N4" s="66">
        <v>1969</v>
      </c>
      <c r="O4" s="66">
        <v>1970</v>
      </c>
      <c r="P4" s="66">
        <v>1971</v>
      </c>
      <c r="Q4" s="66">
        <v>1972</v>
      </c>
      <c r="R4" s="66">
        <v>1973</v>
      </c>
      <c r="S4" s="66">
        <v>1974</v>
      </c>
      <c r="T4" s="66">
        <v>1975</v>
      </c>
      <c r="U4" s="66">
        <v>1976</v>
      </c>
      <c r="V4" s="66">
        <v>1977</v>
      </c>
      <c r="W4" s="66">
        <v>1978</v>
      </c>
      <c r="X4" s="66">
        <v>1979</v>
      </c>
      <c r="Y4" s="66">
        <v>1980</v>
      </c>
      <c r="Z4" s="66">
        <v>1981</v>
      </c>
      <c r="AA4" s="66">
        <v>1982</v>
      </c>
      <c r="AB4" s="66">
        <v>1983</v>
      </c>
    </row>
    <row r="5" spans="2:28" s="4" customFormat="1" ht="39.950000000000003" customHeight="1" x14ac:dyDescent="0.25">
      <c r="B5" s="13" t="s">
        <v>215</v>
      </c>
      <c r="C5" s="14">
        <v>5.5824647229841498</v>
      </c>
      <c r="D5" s="14">
        <v>9.8127631886037605</v>
      </c>
      <c r="E5" s="14">
        <v>8.8733693697159008</v>
      </c>
      <c r="F5" s="14">
        <v>10.6930509229654</v>
      </c>
      <c r="G5" s="14">
        <v>4.6850674278993898</v>
      </c>
      <c r="H5" s="14">
        <v>8.5631992149602496</v>
      </c>
      <c r="I5" s="14">
        <v>6.8190653498050304</v>
      </c>
      <c r="J5" s="14">
        <v>7.8222238663666896</v>
      </c>
      <c r="K5" s="14">
        <v>7.0613988893527999</v>
      </c>
      <c r="L5" s="14">
        <v>8.5212475652759707</v>
      </c>
      <c r="M5" s="14">
        <v>3.2624369274301599</v>
      </c>
      <c r="N5" s="14">
        <v>5.6684476401526398</v>
      </c>
      <c r="O5" s="14">
        <v>4.9556701976269997</v>
      </c>
      <c r="P5" s="14">
        <v>3.7007020101662498</v>
      </c>
      <c r="Q5" s="14">
        <v>-0.33102188174650299</v>
      </c>
      <c r="R5" s="14">
        <v>-2.2689876076499602</v>
      </c>
      <c r="S5" s="14">
        <v>-1.4581377490826599</v>
      </c>
      <c r="T5" s="14">
        <v>-4.0975448226548403</v>
      </c>
      <c r="U5" s="14">
        <v>-6.4380415218126403</v>
      </c>
      <c r="V5" s="14">
        <v>-7.2571501987859204</v>
      </c>
      <c r="W5" s="14">
        <v>-7.7633582648948796</v>
      </c>
      <c r="X5" s="14">
        <v>-8.8640132221418408</v>
      </c>
      <c r="Y5" s="14">
        <v>-4.6788043956362104</v>
      </c>
      <c r="Z5" s="14">
        <v>-7.6349970929980104</v>
      </c>
      <c r="AA5" s="14">
        <v>-7.6575803558642397</v>
      </c>
      <c r="AB5" s="14">
        <v>-10.5943890115282</v>
      </c>
    </row>
    <row r="6" spans="2:28" ht="39.950000000000003" customHeight="1" x14ac:dyDescent="0.25">
      <c r="B6" s="12" t="s">
        <v>76</v>
      </c>
      <c r="C6" s="11">
        <v>37.2667136698416</v>
      </c>
      <c r="D6" s="11">
        <v>39.419713128859797</v>
      </c>
      <c r="E6" s="11">
        <v>36.791263575703397</v>
      </c>
      <c r="F6" s="11">
        <v>37.563701074687799</v>
      </c>
      <c r="G6" s="11">
        <v>32.582423862943102</v>
      </c>
      <c r="H6" s="11">
        <v>34.700949018801403</v>
      </c>
      <c r="I6" s="11">
        <v>32.3510618416569</v>
      </c>
      <c r="J6" s="11">
        <v>32.973134536642199</v>
      </c>
      <c r="K6" s="11">
        <v>31.408193790654199</v>
      </c>
      <c r="L6" s="11">
        <v>31.112559415961499</v>
      </c>
      <c r="M6" s="11">
        <v>28.716537816413101</v>
      </c>
      <c r="N6" s="11">
        <v>29.226378043947001</v>
      </c>
      <c r="O6" s="11">
        <v>29.743159277600199</v>
      </c>
      <c r="P6" s="11">
        <v>30.077029763427099</v>
      </c>
      <c r="Q6" s="11">
        <v>29.4093583552506</v>
      </c>
      <c r="R6" s="11">
        <v>27.976112114559498</v>
      </c>
      <c r="S6" s="11">
        <v>29.070592184024601</v>
      </c>
      <c r="T6" s="11">
        <v>28.408565793158399</v>
      </c>
      <c r="U6" s="11">
        <v>28.673952943518</v>
      </c>
      <c r="V6" s="11">
        <v>26.988430212447799</v>
      </c>
      <c r="W6" s="11">
        <v>29.966196408483398</v>
      </c>
      <c r="X6" s="11">
        <v>27.870494060677199</v>
      </c>
      <c r="Y6" s="11">
        <v>29.020124507367399</v>
      </c>
      <c r="Z6" s="11">
        <v>27.252467845094401</v>
      </c>
      <c r="AA6" s="11">
        <v>28.613489134503599</v>
      </c>
      <c r="AB6" s="11">
        <v>27.355467462044999</v>
      </c>
    </row>
    <row r="7" spans="2:28" ht="39.950000000000003" customHeight="1" x14ac:dyDescent="0.25">
      <c r="B7" s="12" t="s">
        <v>71</v>
      </c>
      <c r="C7" s="11">
        <v>-25.899033698587601</v>
      </c>
      <c r="D7" s="11">
        <v>-25.854985606966299</v>
      </c>
      <c r="E7" s="11">
        <v>-25.5845510173477</v>
      </c>
      <c r="F7" s="11">
        <v>-24.928647087070999</v>
      </c>
      <c r="G7" s="11">
        <v>-24.4005444198303</v>
      </c>
      <c r="H7" s="11">
        <v>-24.572118465621902</v>
      </c>
      <c r="I7" s="11">
        <v>-24.1254587626206</v>
      </c>
      <c r="J7" s="11">
        <v>-24.115630585323601</v>
      </c>
      <c r="K7" s="11">
        <v>-24.279236635147299</v>
      </c>
      <c r="L7" s="11">
        <v>-23.584292681456301</v>
      </c>
      <c r="M7" s="11">
        <v>-23.1040895174967</v>
      </c>
      <c r="N7" s="11">
        <v>-22.845008052290598</v>
      </c>
      <c r="O7" s="11">
        <v>-23.6365673912224</v>
      </c>
      <c r="P7" s="11">
        <v>-23.6759095148184</v>
      </c>
      <c r="Q7" s="11">
        <v>-23.837134648907899</v>
      </c>
      <c r="R7" s="11">
        <v>-23.253443594907299</v>
      </c>
      <c r="S7" s="11">
        <v>-23.9100017572766</v>
      </c>
      <c r="T7" s="11">
        <v>-23.950991658722501</v>
      </c>
      <c r="U7" s="11">
        <v>-24.236427189828699</v>
      </c>
      <c r="V7" s="11">
        <v>-23.656873821782501</v>
      </c>
      <c r="W7" s="11">
        <v>-24.961859636262201</v>
      </c>
      <c r="X7" s="11">
        <v>-24.429794849602601</v>
      </c>
      <c r="Y7" s="11">
        <v>-23.428889074087699</v>
      </c>
      <c r="Z7" s="11">
        <v>-23.4808696416681</v>
      </c>
      <c r="AA7" s="11">
        <v>-23.9909156553184</v>
      </c>
      <c r="AB7" s="11">
        <v>-23.7141302088637</v>
      </c>
    </row>
    <row r="8" spans="2:28" ht="39.950000000000003" customHeight="1" x14ac:dyDescent="0.25">
      <c r="B8" s="12" t="s">
        <v>77</v>
      </c>
      <c r="C8" s="11">
        <v>5.7646193996967998</v>
      </c>
      <c r="D8" s="11">
        <v>7.0617913539835397</v>
      </c>
      <c r="E8" s="11">
        <v>7.0571531936739902</v>
      </c>
      <c r="F8" s="11">
        <v>8.0132071561856506</v>
      </c>
      <c r="G8" s="11">
        <v>6.55630121254916</v>
      </c>
      <c r="H8" s="11">
        <v>7.3003660590396402</v>
      </c>
      <c r="I8" s="11">
        <v>7.5597367955806201</v>
      </c>
      <c r="J8" s="11">
        <v>8.4407140904349092</v>
      </c>
      <c r="K8" s="11">
        <v>8.1538516621720998</v>
      </c>
      <c r="L8" s="11">
        <v>8.7885958179678401</v>
      </c>
      <c r="M8" s="11">
        <v>7.4542151269241304</v>
      </c>
      <c r="N8" s="11">
        <v>8.3381421448127107</v>
      </c>
      <c r="O8" s="11">
        <v>6.9470269539794103</v>
      </c>
      <c r="P8" s="11">
        <v>6.4698977658763797</v>
      </c>
      <c r="Q8" s="11">
        <v>5.6957967017148503</v>
      </c>
      <c r="R8" s="11">
        <v>5.49831373142049</v>
      </c>
      <c r="S8" s="11">
        <v>4.4544582240713098</v>
      </c>
      <c r="T8" s="11">
        <v>4.0070630355403098</v>
      </c>
      <c r="U8" s="11">
        <v>3.3075768401859702</v>
      </c>
      <c r="V8" s="11">
        <v>2.7449658441263902</v>
      </c>
      <c r="W8" s="11">
        <v>1.59587932378665</v>
      </c>
      <c r="X8" s="11">
        <v>1.8305364822825301</v>
      </c>
      <c r="Y8" s="11">
        <v>2.47667593297514</v>
      </c>
      <c r="Z8" s="11">
        <v>2.0424621168746002</v>
      </c>
      <c r="AA8" s="11">
        <v>1.4423944256639001</v>
      </c>
      <c r="AB8" s="11">
        <v>1.5073402750106799</v>
      </c>
    </row>
    <row r="9" spans="2:28" ht="39.950000000000003" customHeight="1" x14ac:dyDescent="0.25">
      <c r="B9" s="12" t="s">
        <v>73</v>
      </c>
      <c r="C9" s="11">
        <v>6.83600168518318</v>
      </c>
      <c r="D9" s="11">
        <v>7.3132217300407598</v>
      </c>
      <c r="E9" s="11">
        <v>7.4924271413927901</v>
      </c>
      <c r="F9" s="11">
        <v>7.3414867476751597</v>
      </c>
      <c r="G9" s="11">
        <v>7.3592932513768403</v>
      </c>
      <c r="H9" s="11">
        <v>7.6413023342434396</v>
      </c>
      <c r="I9" s="11">
        <v>7.67708364362836</v>
      </c>
      <c r="J9" s="11">
        <v>7.6483241996118601</v>
      </c>
      <c r="K9" s="11">
        <v>8.0600118831894001</v>
      </c>
      <c r="L9" s="11">
        <v>7.9259614678971397</v>
      </c>
      <c r="M9" s="11">
        <v>7.5217528612372204</v>
      </c>
      <c r="N9" s="11">
        <v>7.8086441490849499</v>
      </c>
      <c r="O9" s="11">
        <v>8.3897652257105193</v>
      </c>
      <c r="P9" s="11">
        <v>8.1622285868701692</v>
      </c>
      <c r="Q9" s="11">
        <v>8.2973599067588903</v>
      </c>
      <c r="R9" s="11">
        <v>7.7318361574073204</v>
      </c>
      <c r="S9" s="11">
        <v>8.5131472017233705</v>
      </c>
      <c r="T9" s="11">
        <v>8.1514574992374005</v>
      </c>
      <c r="U9" s="11">
        <v>8.3299959027542307</v>
      </c>
      <c r="V9" s="11">
        <v>7.9100117717427301</v>
      </c>
      <c r="W9" s="11">
        <v>8.4330604266676197</v>
      </c>
      <c r="X9" s="11">
        <v>7.9000357273266104</v>
      </c>
      <c r="Y9" s="11">
        <v>8.4206631788530704</v>
      </c>
      <c r="Z9" s="11">
        <v>8.0438454606495995</v>
      </c>
      <c r="AA9" s="11">
        <v>8.2591356914072804</v>
      </c>
      <c r="AB9" s="11">
        <v>7.7335937559480801</v>
      </c>
    </row>
    <row r="10" spans="2:28" ht="39.950000000000003" customHeight="1" x14ac:dyDescent="0.25">
      <c r="B10" s="12" t="s">
        <v>216</v>
      </c>
      <c r="C10" s="11">
        <v>-14.6302126533362</v>
      </c>
      <c r="D10" s="11">
        <v>-14.595673041496401</v>
      </c>
      <c r="E10" s="11">
        <v>-13.5567418221137</v>
      </c>
      <c r="F10" s="11">
        <v>-13.7124348182516</v>
      </c>
      <c r="G10" s="11">
        <v>-13.439549131751001</v>
      </c>
      <c r="H10" s="11">
        <v>-13.079719305353199</v>
      </c>
      <c r="I10" s="11">
        <v>-12.497444544285599</v>
      </c>
      <c r="J10" s="11">
        <v>-13.233445184999599</v>
      </c>
      <c r="K10" s="11">
        <v>-13.5089833632957</v>
      </c>
      <c r="L10" s="11">
        <v>-12.691615849629899</v>
      </c>
      <c r="M10" s="11">
        <v>-14.4781631434061</v>
      </c>
      <c r="N10" s="11">
        <v>-12.694490585891</v>
      </c>
      <c r="O10" s="11">
        <v>-14.083045085927999</v>
      </c>
      <c r="P10" s="11">
        <v>-15.0521560088513</v>
      </c>
      <c r="Q10" s="11">
        <v>-17.5662017018984</v>
      </c>
      <c r="R10" s="11">
        <v>-17.984224549800398</v>
      </c>
      <c r="S10" s="11">
        <v>-18.331891076039099</v>
      </c>
      <c r="T10" s="11">
        <v>-18.751912704460199</v>
      </c>
      <c r="U10" s="11">
        <v>-21.206546080992801</v>
      </c>
      <c r="V10" s="11">
        <v>-19.615817542444098</v>
      </c>
      <c r="W10" s="11">
        <v>-22.177864840627201</v>
      </c>
      <c r="X10" s="11">
        <v>-21.258532097568001</v>
      </c>
      <c r="Y10" s="11">
        <v>-19.8296865893379</v>
      </c>
      <c r="Z10" s="11">
        <v>-20.611167995974601</v>
      </c>
      <c r="AA10" s="11">
        <v>-21.383592331482301</v>
      </c>
      <c r="AB10" s="11">
        <v>-22.201620939326499</v>
      </c>
    </row>
    <row r="11" spans="2:28" ht="39.950000000000003" customHeight="1" x14ac:dyDescent="0.25">
      <c r="B11" s="12" t="s">
        <v>78</v>
      </c>
      <c r="C11" s="11">
        <v>-0.59321592743427098</v>
      </c>
      <c r="D11" s="11">
        <v>-0.29463810223433601</v>
      </c>
      <c r="E11" s="11">
        <v>8.1993389774284706E-2</v>
      </c>
      <c r="F11" s="11">
        <v>-0.15747051493873099</v>
      </c>
      <c r="G11" s="11">
        <v>0.35778605884305098</v>
      </c>
      <c r="H11" s="11">
        <v>0.55782448748743496</v>
      </c>
      <c r="I11" s="11">
        <v>0.49554615993680601</v>
      </c>
      <c r="J11" s="11">
        <v>0.41900988270207201</v>
      </c>
      <c r="K11" s="11">
        <v>1.6877143737388001</v>
      </c>
      <c r="L11" s="11">
        <v>1.81476058375424</v>
      </c>
      <c r="M11" s="11">
        <v>2.3063564772999099</v>
      </c>
      <c r="N11" s="11">
        <v>1.6300945998223</v>
      </c>
      <c r="O11" s="11">
        <v>2.50722356135701</v>
      </c>
      <c r="P11" s="11">
        <v>2.6057010998601502</v>
      </c>
      <c r="Q11" s="11">
        <v>2.9486849005678102</v>
      </c>
      <c r="R11" s="11">
        <v>2.8956741975286202</v>
      </c>
      <c r="S11" s="11">
        <v>3.4656016820397602</v>
      </c>
      <c r="T11" s="11">
        <v>3.1076322157163601</v>
      </c>
      <c r="U11" s="11">
        <v>3.39041186330281</v>
      </c>
      <c r="V11" s="11">
        <v>3.0728323333913599</v>
      </c>
      <c r="W11" s="11">
        <v>4.3222527082838003</v>
      </c>
      <c r="X11" s="11">
        <v>3.9136148076570199</v>
      </c>
      <c r="Y11" s="11">
        <v>3.7694761520865101</v>
      </c>
      <c r="Z11" s="11">
        <v>3.9141252157259698</v>
      </c>
      <c r="AA11" s="11">
        <v>3.9627758764297498</v>
      </c>
      <c r="AB11" s="11">
        <v>3.6453118608648301</v>
      </c>
    </row>
    <row r="12" spans="2:28" ht="39.950000000000003" customHeight="1" x14ac:dyDescent="0.25">
      <c r="B12" s="12" t="s">
        <v>74</v>
      </c>
      <c r="C12" s="11">
        <v>-1.2656144873355</v>
      </c>
      <c r="D12" s="11">
        <v>-1.3485071304171099</v>
      </c>
      <c r="E12" s="11">
        <v>-1.6631343466453901</v>
      </c>
      <c r="F12" s="11">
        <v>-1.7896601563338099</v>
      </c>
      <c r="G12" s="11">
        <v>-2.4934785980629401</v>
      </c>
      <c r="H12" s="11">
        <v>-2.4816301448762901</v>
      </c>
      <c r="I12" s="11">
        <v>-3.0929711697906002</v>
      </c>
      <c r="J12" s="11">
        <v>-3.03698749627867</v>
      </c>
      <c r="K12" s="11">
        <v>-3.1977367142953899</v>
      </c>
      <c r="L12" s="11">
        <v>-3.5892356527404599</v>
      </c>
      <c r="M12" s="11">
        <v>-3.8997206009153</v>
      </c>
      <c r="N12" s="11">
        <v>-4.3382096551880203</v>
      </c>
      <c r="O12" s="11">
        <v>-3.6414561372654299</v>
      </c>
      <c r="P12" s="11">
        <v>-3.4461762366164499</v>
      </c>
      <c r="Q12" s="11">
        <v>-3.8727877548599801</v>
      </c>
      <c r="R12" s="11">
        <v>-3.83875395445168</v>
      </c>
      <c r="S12" s="11">
        <v>-3.1880390428418099</v>
      </c>
      <c r="T12" s="11">
        <v>-3.2567391441260201</v>
      </c>
      <c r="U12" s="11">
        <v>-3.2004448412794901</v>
      </c>
      <c r="V12" s="11">
        <v>-3.10624170593809</v>
      </c>
      <c r="W12" s="11">
        <v>-2.8552322007642998</v>
      </c>
      <c r="X12" s="11">
        <v>-2.8481573555986301</v>
      </c>
      <c r="Y12" s="11">
        <v>-3.31860986183939</v>
      </c>
      <c r="Z12" s="11">
        <v>-3.07728866151272</v>
      </c>
      <c r="AA12" s="11">
        <v>-2.8340997009746398</v>
      </c>
      <c r="AB12" s="11">
        <v>-2.7790807190818598</v>
      </c>
    </row>
    <row r="13" spans="2:28" ht="39.950000000000003" customHeight="1" x14ac:dyDescent="0.25">
      <c r="B13" s="12" t="s">
        <v>79</v>
      </c>
      <c r="C13" s="11">
        <v>-1.8967932650439601</v>
      </c>
      <c r="D13" s="11">
        <v>-1.8881591431662901</v>
      </c>
      <c r="E13" s="11">
        <v>-1.7450407447218801</v>
      </c>
      <c r="F13" s="11">
        <v>-1.63713147898805</v>
      </c>
      <c r="G13" s="11">
        <v>-1.8371648081685199</v>
      </c>
      <c r="H13" s="11">
        <v>-1.5037747687602501</v>
      </c>
      <c r="I13" s="11">
        <v>-1.5484886143009</v>
      </c>
      <c r="J13" s="11">
        <v>-1.2728955764225001</v>
      </c>
      <c r="K13" s="11">
        <v>-1.2624161076632801</v>
      </c>
      <c r="L13" s="11">
        <v>-1.25548553647804</v>
      </c>
      <c r="M13" s="11">
        <v>-1.2544520926261</v>
      </c>
      <c r="N13" s="11">
        <v>-1.4571030041447499</v>
      </c>
      <c r="O13" s="11">
        <v>-1.2704362066042501</v>
      </c>
      <c r="P13" s="11">
        <v>-1.43991344558134</v>
      </c>
      <c r="Q13" s="11">
        <v>-1.4060976403723899</v>
      </c>
      <c r="R13" s="11">
        <v>-1.29450170940641</v>
      </c>
      <c r="S13" s="11">
        <v>-1.53200516478404</v>
      </c>
      <c r="T13" s="11">
        <v>-1.81261985899857</v>
      </c>
      <c r="U13" s="11">
        <v>-1.4965609594727101</v>
      </c>
      <c r="V13" s="11">
        <v>-1.59445729032949</v>
      </c>
      <c r="W13" s="11">
        <v>-2.0857904544626198</v>
      </c>
      <c r="X13" s="11">
        <v>-1.84220999731603</v>
      </c>
      <c r="Y13" s="11">
        <v>-1.7885586416534101</v>
      </c>
      <c r="Z13" s="11">
        <v>-1.7185714321871399</v>
      </c>
      <c r="AA13" s="11">
        <v>-1.72676779609339</v>
      </c>
      <c r="AB13" s="11">
        <v>-2.1412704981248498</v>
      </c>
    </row>
    <row r="15" spans="2:28" x14ac:dyDescent="0.25">
      <c r="B15" s="101" t="s">
        <v>195</v>
      </c>
      <c r="C15" s="102"/>
      <c r="D15" s="102"/>
      <c r="E15" s="102"/>
      <c r="F15" s="102"/>
      <c r="G15" s="102"/>
      <c r="H15" s="102"/>
      <c r="I15" s="102"/>
    </row>
    <row r="16" spans="2:28" x14ac:dyDescent="0.25">
      <c r="B16" s="100" t="s">
        <v>196</v>
      </c>
      <c r="C16" s="100"/>
      <c r="D16" s="100"/>
      <c r="E16" s="100"/>
      <c r="F16" s="100"/>
      <c r="G16" s="100"/>
      <c r="H16" s="100"/>
      <c r="I16" s="100"/>
    </row>
  </sheetData>
  <mergeCells count="3">
    <mergeCell ref="B16:I16"/>
    <mergeCell ref="B15:I15"/>
    <mergeCell ref="B2:O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
  <sheetViews>
    <sheetView showGridLines="0" zoomScaleNormal="100" workbookViewId="0">
      <selection activeCell="B3" sqref="B3"/>
    </sheetView>
  </sheetViews>
  <sheetFormatPr baseColWidth="10" defaultColWidth="11.42578125" defaultRowHeight="12.75" x14ac:dyDescent="0.25"/>
  <cols>
    <col min="1" max="1" width="5.5703125" style="1" customWidth="1"/>
    <col min="2" max="2" width="29.7109375" style="1" customWidth="1"/>
    <col min="3" max="16384" width="11.42578125" style="1"/>
  </cols>
  <sheetData>
    <row r="1" spans="2:28" ht="21.75" customHeight="1" x14ac:dyDescent="0.25"/>
    <row r="2" spans="2:28" s="4" customFormat="1" ht="47.25" customHeight="1" x14ac:dyDescent="0.25">
      <c r="B2" s="104" t="s">
        <v>268</v>
      </c>
      <c r="C2" s="104"/>
      <c r="D2" s="104"/>
      <c r="E2" s="104"/>
      <c r="F2" s="104"/>
      <c r="G2" s="104"/>
      <c r="H2" s="104"/>
      <c r="I2" s="104"/>
      <c r="J2" s="104"/>
      <c r="K2" s="104"/>
      <c r="L2" s="104"/>
    </row>
    <row r="4" spans="2:28" ht="42" customHeight="1" x14ac:dyDescent="0.25">
      <c r="B4" s="66" t="s">
        <v>70</v>
      </c>
      <c r="C4" s="66">
        <v>1958</v>
      </c>
      <c r="D4" s="66">
        <v>1959</v>
      </c>
      <c r="E4" s="66">
        <v>1960</v>
      </c>
      <c r="F4" s="66">
        <v>1961</v>
      </c>
      <c r="G4" s="66">
        <v>1962</v>
      </c>
      <c r="H4" s="66">
        <v>1963</v>
      </c>
      <c r="I4" s="66">
        <v>1964</v>
      </c>
      <c r="J4" s="66">
        <v>1965</v>
      </c>
      <c r="K4" s="66">
        <v>1966</v>
      </c>
      <c r="L4" s="66">
        <v>1967</v>
      </c>
      <c r="M4" s="66">
        <v>1968</v>
      </c>
      <c r="N4" s="66">
        <v>1969</v>
      </c>
      <c r="O4" s="66">
        <v>1970</v>
      </c>
      <c r="P4" s="66">
        <v>1971</v>
      </c>
      <c r="Q4" s="66">
        <v>1972</v>
      </c>
      <c r="R4" s="66">
        <v>1973</v>
      </c>
      <c r="S4" s="66">
        <v>1974</v>
      </c>
      <c r="T4" s="66">
        <v>1975</v>
      </c>
      <c r="U4" s="66">
        <v>1976</v>
      </c>
      <c r="V4" s="66">
        <v>1977</v>
      </c>
      <c r="W4" s="66">
        <v>1978</v>
      </c>
      <c r="X4" s="66">
        <v>1979</v>
      </c>
      <c r="Y4" s="66">
        <v>1980</v>
      </c>
      <c r="Z4" s="66">
        <v>1981</v>
      </c>
      <c r="AA4" s="66">
        <v>1982</v>
      </c>
      <c r="AB4" s="66">
        <v>1983</v>
      </c>
    </row>
    <row r="5" spans="2:28" ht="39.950000000000003" customHeight="1" x14ac:dyDescent="0.25">
      <c r="B5" s="70" t="s">
        <v>212</v>
      </c>
      <c r="C5" s="71">
        <f>'Graphique 17. Décompo1- net'!C5-'Graphique 16. Décompo1- brut'!C5</f>
        <v>4.04086153136923</v>
      </c>
      <c r="D5" s="71">
        <f>'Graphique 17. Décompo1- net'!D5-'Graphique 16. Décompo1- brut'!D5</f>
        <v>4.4088125279451704</v>
      </c>
      <c r="E5" s="71">
        <f>'Graphique 17. Décompo1- net'!E5-'Graphique 16. Décompo1- brut'!E5</f>
        <v>4.0734624989049406</v>
      </c>
      <c r="F5" s="71">
        <f>'Graphique 17. Décompo1- net'!F5-'Graphique 16. Décompo1- brut'!F5</f>
        <v>4.2524698759419195</v>
      </c>
      <c r="G5" s="71">
        <f>'Graphique 17. Décompo1- net'!G5-'Graphique 16. Décompo1- brut'!G5</f>
        <v>3.6450005737668896</v>
      </c>
      <c r="H5" s="71">
        <f>'Graphique 17. Décompo1- net'!H5-'Graphique 16. Décompo1- brut'!H5</f>
        <v>3.7993975073016699</v>
      </c>
      <c r="I5" s="71">
        <f>'Graphique 17. Décompo1- net'!I5-'Graphique 16. Décompo1- brut'!I5</f>
        <v>3.5030062767928105</v>
      </c>
      <c r="J5" s="71">
        <f>'Graphique 17. Décompo1- net'!J5-'Graphique 16. Décompo1- brut'!J5</f>
        <v>3.4749340037976095</v>
      </c>
      <c r="K5" s="71">
        <f>'Graphique 17. Décompo1- net'!K5-'Graphique 16. Décompo1- brut'!K5</f>
        <v>3.1071978260695401</v>
      </c>
      <c r="L5" s="71">
        <f>'Graphique 17. Décompo1- net'!L5-'Graphique 16. Décompo1- brut'!L5</f>
        <v>3.0589420786007704</v>
      </c>
      <c r="M5" s="71">
        <f>'Graphique 17. Décompo1- net'!M5-'Graphique 16. Décompo1- brut'!M5</f>
        <v>2.621294548211337</v>
      </c>
      <c r="N5" s="71">
        <f>'Graphique 17. Décompo1- net'!N5-'Graphique 16. Décompo1- brut'!N5</f>
        <v>2.61277466778489</v>
      </c>
      <c r="O5" s="71">
        <f>'Graphique 17. Décompo1- net'!O5-'Graphique 16. Décompo1- brut'!O5</f>
        <v>2.4870604752918397</v>
      </c>
      <c r="P5" s="71">
        <f>'Graphique 17. Décompo1- net'!P5-'Graphique 16. Décompo1- brut'!P5</f>
        <v>2.3486007418734398</v>
      </c>
      <c r="Q5" s="71">
        <f>'Graphique 17. Décompo1- net'!Q5-'Graphique 16. Décompo1- brut'!Q5</f>
        <v>2.0441832589268367</v>
      </c>
      <c r="R5" s="71">
        <f>'Graphique 17. Décompo1- net'!R5-'Graphique 16. Décompo1- brut'!R5</f>
        <v>1.8023952246119497</v>
      </c>
      <c r="S5" s="71">
        <f>'Graphique 17. Décompo1- net'!S5-'Graphique 16. Décompo1- brut'!S5</f>
        <v>1.74871110136067</v>
      </c>
      <c r="T5" s="71">
        <f>'Graphique 17. Décompo1- net'!T5-'Graphique 16. Décompo1- brut'!T5</f>
        <v>1.5580105612550801</v>
      </c>
      <c r="U5" s="71">
        <f>'Graphique 17. Décompo1- net'!U5-'Graphique 16. Décompo1- brut'!U5</f>
        <v>1.5080492289379297</v>
      </c>
      <c r="V5" s="71">
        <f>'Graphique 17. Décompo1- net'!V5-'Graphique 16. Décompo1- brut'!V5</f>
        <v>1.2849272066761888</v>
      </c>
      <c r="W5" s="71">
        <f>'Graphique 17. Décompo1- net'!W5-'Graphique 16. Décompo1- brut'!W5</f>
        <v>1.3430104185916001</v>
      </c>
      <c r="X5" s="71">
        <f>'Graphique 17. Décompo1- net'!X5-'Graphique 16. Décompo1- brut'!X5</f>
        <v>1.1328779267005196</v>
      </c>
      <c r="Y5" s="71">
        <f>'Graphique 17. Décompo1- net'!Y5-'Graphique 16. Décompo1- brut'!Y5</f>
        <v>1.1792089732117494</v>
      </c>
      <c r="Z5" s="71">
        <f>'Graphique 17. Décompo1- net'!Z5-'Graphique 16. Décompo1- brut'!Z5</f>
        <v>1.0112152581460103</v>
      </c>
      <c r="AA5" s="71">
        <f>'Graphique 17. Décompo1- net'!AA5-'Graphique 16. Décompo1- brut'!AA5</f>
        <v>1.0109287141526808</v>
      </c>
      <c r="AB5" s="71">
        <f>'Graphique 17. Décompo1- net'!AB5-'Graphique 16. Décompo1- brut'!AB5</f>
        <v>0.86634144388979983</v>
      </c>
    </row>
    <row r="6" spans="2:28" ht="39.950000000000003" customHeight="1" x14ac:dyDescent="0.25">
      <c r="B6" s="70" t="s">
        <v>76</v>
      </c>
      <c r="C6" s="71">
        <f>'Graphique 17. Décompo1- net'!C6-'Graphique 16. Décompo1- brut'!C6</f>
        <v>2.8841620583028984</v>
      </c>
      <c r="D6" s="71">
        <f>'Graphique 17. Décompo1- net'!D6-'Graphique 16. Décompo1- brut'!D6</f>
        <v>3.2353319640386005</v>
      </c>
      <c r="E6" s="71">
        <f>'Graphique 17. Décompo1- net'!E6-'Graphique 16. Décompo1- brut'!E6</f>
        <v>2.8153698814284951</v>
      </c>
      <c r="F6" s="71">
        <f>'Graphique 17. Décompo1- net'!F6-'Graphique 16. Décompo1- brut'!F6</f>
        <v>3.0258721231486021</v>
      </c>
      <c r="G6" s="71">
        <f>'Graphique 17. Décompo1- net'!G6-'Graphique 16. Décompo1- brut'!G6</f>
        <v>2.456038141535501</v>
      </c>
      <c r="H6" s="71">
        <f>'Graphique 17. Décompo1- net'!H6-'Graphique 16. Décompo1- brut'!H6</f>
        <v>2.6396031590261018</v>
      </c>
      <c r="I6" s="71">
        <f>'Graphique 17. Décompo1- net'!I6-'Graphique 16. Décompo1- brut'!I6</f>
        <v>2.3006346136040001</v>
      </c>
      <c r="J6" s="71">
        <f>'Graphique 17. Décompo1- net'!J6-'Graphique 16. Décompo1- brut'!J6</f>
        <v>2.302589899125099</v>
      </c>
      <c r="K6" s="71">
        <f>'Graphique 17. Décompo1- net'!K6-'Graphique 16. Décompo1- brut'!K6</f>
        <v>1.9625485728842982</v>
      </c>
      <c r="L6" s="71">
        <f>'Graphique 17. Décompo1- net'!L6-'Graphique 16. Décompo1- brut'!L6</f>
        <v>1.9205474692784001</v>
      </c>
      <c r="M6" s="71">
        <f>'Graphique 17. Décompo1- net'!M6-'Graphique 16. Décompo1- brut'!M6</f>
        <v>1.5644555065879011</v>
      </c>
      <c r="N6" s="71">
        <f>'Graphique 17. Décompo1- net'!N6-'Graphique 16. Décompo1- brut'!N6</f>
        <v>1.5646421929588001</v>
      </c>
      <c r="O6" s="71">
        <f>'Graphique 17. Décompo1- net'!O6-'Graphique 16. Décompo1- brut'!O6</f>
        <v>1.5211850131288003</v>
      </c>
      <c r="P6" s="71">
        <f>'Graphique 17. Décompo1- net'!P6-'Graphique 16. Décompo1- brut'!P6</f>
        <v>1.4681297211406985</v>
      </c>
      <c r="Q6" s="71">
        <f>'Graphique 17. Décompo1- net'!Q6-'Graphique 16. Décompo1- brut'!Q6</f>
        <v>1.2866435118912989</v>
      </c>
      <c r="R6" s="71">
        <f>'Graphique 17. Décompo1- net'!R6-'Graphique 16. Décompo1- brut'!R6</f>
        <v>1.1050438624289001</v>
      </c>
      <c r="S6" s="71">
        <f>'Graphique 17. Décompo1- net'!S6-'Graphique 16. Décompo1- brut'!S6</f>
        <v>1.1123243595050027</v>
      </c>
      <c r="T6" s="71">
        <f>'Graphique 17. Décompo1- net'!T6-'Graphique 16. Décompo1- brut'!T6</f>
        <v>0.9482208747313976</v>
      </c>
      <c r="U6" s="71">
        <f>'Graphique 17. Décompo1- net'!U6-'Graphique 16. Décompo1- brut'!U6</f>
        <v>0.95734641047160096</v>
      </c>
      <c r="V6" s="71">
        <f>'Graphique 17. Décompo1- net'!V6-'Graphique 16. Décompo1- brut'!V6</f>
        <v>0.73606131651279938</v>
      </c>
      <c r="W6" s="71">
        <f>'Graphique 17. Décompo1- net'!W6-'Graphique 16. Décompo1- brut'!W6</f>
        <v>0.86521348759559658</v>
      </c>
      <c r="X6" s="71">
        <f>'Graphique 17. Décompo1- net'!X6-'Graphique 16. Décompo1- brut'!X6</f>
        <v>0.68204136707219831</v>
      </c>
      <c r="Y6" s="71">
        <f>'Graphique 17. Décompo1- net'!Y6-'Graphique 16. Décompo1- brut'!Y6</f>
        <v>0.75789277351350037</v>
      </c>
      <c r="Z6" s="71">
        <f>'Graphique 17. Décompo1- net'!Z6-'Graphique 16. Décompo1- brut'!Z6</f>
        <v>0.57385912833850128</v>
      </c>
      <c r="AA6" s="71">
        <f>'Graphique 17. Décompo1- net'!AA6-'Graphique 16. Décompo1- brut'!AA6</f>
        <v>0.61359140595039818</v>
      </c>
      <c r="AB6" s="71">
        <f>'Graphique 17. Décompo1- net'!AB6-'Graphique 16. Décompo1- brut'!AB6</f>
        <v>0.48208066420799867</v>
      </c>
    </row>
    <row r="7" spans="2:28" ht="39.950000000000003" customHeight="1" x14ac:dyDescent="0.25">
      <c r="B7" s="70" t="s">
        <v>77</v>
      </c>
      <c r="C7" s="71">
        <f>'Graphique 17. Décompo1- net'!C8-'Graphique 16. Décompo1- brut'!C8</f>
        <v>3.7559319188743898</v>
      </c>
      <c r="D7" s="71">
        <f>'Graphique 17. Décompo1- net'!D8-'Graphique 16. Décompo1- brut'!D8</f>
        <v>3.9329283710077396</v>
      </c>
      <c r="E7" s="71">
        <f>'Graphique 17. Décompo1- net'!E8-'Graphique 16. Décompo1- brut'!E8</f>
        <v>3.7188731221568303</v>
      </c>
      <c r="F7" s="71">
        <f>'Graphique 17. Décompo1- net'!F8-'Graphique 16. Décompo1- brut'!F8</f>
        <v>3.680339589473431</v>
      </c>
      <c r="G7" s="71">
        <f>'Graphique 17. Décompo1- net'!G8-'Graphique 16. Décompo1- brut'!G8</f>
        <v>3.33398810468689</v>
      </c>
      <c r="H7" s="71">
        <f>'Graphique 17. Décompo1- net'!H8-'Graphique 16. Décompo1- brut'!H8</f>
        <v>3.4101485017404602</v>
      </c>
      <c r="I7" s="71">
        <f>'Graphique 17. Décompo1- net'!I8-'Graphique 16. Décompo1- brut'!I8</f>
        <v>3.1843341073734397</v>
      </c>
      <c r="J7" s="71">
        <f>'Graphique 17. Décompo1- net'!J8-'Graphique 16. Décompo1- brut'!J8</f>
        <v>3.1082620340488889</v>
      </c>
      <c r="K7" s="71">
        <f>'Graphique 17. Décompo1- net'!K8-'Graphique 16. Décompo1- brut'!K8</f>
        <v>2.8776972780141294</v>
      </c>
      <c r="L7" s="71">
        <f>'Graphique 17. Décompo1- net'!L8-'Graphique 16. Décompo1- brut'!L8</f>
        <v>2.7671952568979101</v>
      </c>
      <c r="M7" s="71">
        <f>'Graphique 17. Décompo1- net'!M8-'Graphique 16. Décompo1- brut'!M8</f>
        <v>2.2948036846973805</v>
      </c>
      <c r="N7" s="71">
        <f>'Graphique 17. Décompo1- net'!N8-'Graphique 16. Décompo1- brut'!N8</f>
        <v>2.3444526656039706</v>
      </c>
      <c r="O7" s="71">
        <f>'Graphique 17. Décompo1- net'!O8-'Graphique 16. Décompo1- brut'!O8</f>
        <v>2.24396353162133</v>
      </c>
      <c r="P7" s="71">
        <f>'Graphique 17. Décompo1- net'!P8-'Graphique 16. Décompo1- brut'!P8</f>
        <v>2.1440668933695397</v>
      </c>
      <c r="Q7" s="71">
        <f>'Graphique 17. Décompo1- net'!Q8-'Graphique 16. Décompo1- brut'!Q8</f>
        <v>1.8175304674682002</v>
      </c>
      <c r="R7" s="71">
        <f>'Graphique 17. Décompo1- net'!R8-'Graphique 16. Décompo1- brut'!R8</f>
        <v>1.6145501923822798</v>
      </c>
      <c r="S7" s="71">
        <f>'Graphique 17. Décompo1- net'!S8-'Graphique 16. Décompo1- brut'!S8</f>
        <v>1.5940140727223997</v>
      </c>
      <c r="T7" s="71">
        <f>'Graphique 17. Décompo1- net'!T8-'Graphique 16. Décompo1- brut'!T8</f>
        <v>1.4780262312952996</v>
      </c>
      <c r="U7" s="71">
        <f>'Graphique 17. Décompo1- net'!U8-'Graphique 16. Décompo1- brut'!U8</f>
        <v>1.3570855771425803</v>
      </c>
      <c r="V7" s="71">
        <f>'Graphique 17. Décompo1- net'!V8-'Graphique 16. Décompo1- brut'!V8</f>
        <v>1.1972842412669202</v>
      </c>
      <c r="W7" s="71">
        <f>'Graphique 17. Décompo1- net'!W8-'Graphique 16. Décompo1- brut'!W8</f>
        <v>1.2073502875844211</v>
      </c>
      <c r="X7" s="71">
        <f>'Graphique 17. Décompo1- net'!X8-'Graphique 16. Décompo1- brut'!X8</f>
        <v>1.0653133922681421</v>
      </c>
      <c r="Y7" s="71">
        <f>'Graphique 17. Décompo1- net'!Y8-'Graphique 16. Décompo1- brut'!Y8</f>
        <v>1.11313983817743</v>
      </c>
      <c r="Z7" s="71">
        <f>'Graphique 17. Décompo1- net'!Z8-'Graphique 16. Décompo1- brut'!Z8</f>
        <v>0.97612061016445018</v>
      </c>
      <c r="AA7" s="71">
        <f>'Graphique 17. Décompo1- net'!AA8-'Graphique 16. Décompo1- brut'!AA8</f>
        <v>0.9677392933071941</v>
      </c>
      <c r="AB7" s="71">
        <f>'Graphique 17. Décompo1- net'!AB8-'Graphique 16. Décompo1- brut'!AB8</f>
        <v>0.86589428940982793</v>
      </c>
    </row>
    <row r="8" spans="2:28" ht="39.950000000000003" customHeight="1" x14ac:dyDescent="0.25">
      <c r="B8" s="70" t="s">
        <v>73</v>
      </c>
      <c r="C8" s="71">
        <f>'Graphique 17. Décompo1- net'!C9-'Graphique 16. Décompo1- brut'!C9</f>
        <v>-0.80190995220281991</v>
      </c>
      <c r="D8" s="71">
        <f>'Graphique 17. Décompo1- net'!D9-'Graphique 16. Décompo1- brut'!D9</f>
        <v>-0.98435032504025077</v>
      </c>
      <c r="E8" s="71">
        <f>'Graphique 17. Décompo1- net'!E9-'Graphique 16. Décompo1- brut'!E9</f>
        <v>-0.82567225657376042</v>
      </c>
      <c r="F8" s="71">
        <f>'Graphique 17. Décompo1- net'!F9-'Graphique 16. Décompo1- brut'!F9</f>
        <v>-0.91328612886111937</v>
      </c>
      <c r="G8" s="71">
        <f>'Graphique 17. Décompo1- net'!G9-'Graphique 16. Décompo1- brut'!G9</f>
        <v>-0.75496799746145982</v>
      </c>
      <c r="H8" s="71">
        <f>'Graphique 17. Décompo1- net'!H9-'Graphique 16. Décompo1- brut'!H9</f>
        <v>-0.87628234440334118</v>
      </c>
      <c r="I8" s="71">
        <f>'Graphique 17. Décompo1- net'!I9-'Graphique 16. Décompo1- brut'!I9</f>
        <v>-0.72418611225130025</v>
      </c>
      <c r="J8" s="71">
        <f>'Graphique 17. Décompo1- net'!J9-'Graphique 16. Décompo1- brut'!J9</f>
        <v>-0.77890748784622943</v>
      </c>
      <c r="K8" s="71">
        <f>'Graphique 17. Décompo1- net'!K9-'Graphique 16. Décompo1- brut'!K9</f>
        <v>-0.68809607810625018</v>
      </c>
      <c r="L8" s="71">
        <f>'Graphique 17. Décompo1- net'!L9-'Graphique 16. Décompo1- brut'!L9</f>
        <v>-0.6970505345777811</v>
      </c>
      <c r="M8" s="71">
        <f>'Graphique 17. Décompo1- net'!M9-'Graphique 16. Décompo1- brut'!M9</f>
        <v>-0.52312418709642916</v>
      </c>
      <c r="N8" s="71">
        <f>'Graphique 17. Décompo1- net'!N9-'Graphique 16. Décompo1- brut'!N9</f>
        <v>-0.58147662909584952</v>
      </c>
      <c r="O8" s="71">
        <f>'Graphique 17. Décompo1- net'!O9-'Graphique 16. Décompo1- brut'!O9</f>
        <v>-0.58837982669902011</v>
      </c>
      <c r="P8" s="71">
        <f>'Graphique 17. Décompo1- net'!P9-'Graphique 16. Décompo1- brut'!P9</f>
        <v>-0.62841587680049038</v>
      </c>
      <c r="Q8" s="71">
        <f>'Graphique 17. Décompo1- net'!Q9-'Graphique 16. Décompo1- brut'!Q9</f>
        <v>-0.51491957889663986</v>
      </c>
      <c r="R8" s="71">
        <f>'Graphique 17. Décompo1- net'!R9-'Graphique 16. Décompo1- brut'!R9</f>
        <v>-0.47474300254341983</v>
      </c>
      <c r="S8" s="71">
        <f>'Graphique 17. Décompo1- net'!S9-'Graphique 16. Décompo1- brut'!S9</f>
        <v>-0.48912525389640038</v>
      </c>
      <c r="T8" s="71">
        <f>'Graphique 17. Décompo1- net'!T9-'Graphique 16. Décompo1- brut'!T9</f>
        <v>-0.48442553353141982</v>
      </c>
      <c r="U8" s="71">
        <f>'Graphique 17. Décompo1- net'!U9-'Graphique 16. Décompo1- brut'!U9</f>
        <v>-0.45055775877674975</v>
      </c>
      <c r="V8" s="71">
        <f>'Graphique 17. Décompo1- net'!V9-'Graphique 16. Décompo1- brut'!V9</f>
        <v>-0.38641906129396997</v>
      </c>
      <c r="W8" s="71">
        <f>'Graphique 17. Décompo1- net'!W9-'Graphique 16. Décompo1- brut'!W9</f>
        <v>-0.43173860843145029</v>
      </c>
      <c r="X8" s="71">
        <f>'Graphique 17. Décompo1- net'!X9-'Graphique 16. Décompo1- brut'!X9</f>
        <v>-0.36966386096463921</v>
      </c>
      <c r="Y8" s="71">
        <f>'Graphique 17. Décompo1- net'!Y9-'Graphique 16. Décompo1- brut'!Y9</f>
        <v>-0.40722353281116952</v>
      </c>
      <c r="Z8" s="71">
        <f>'Graphique 17. Décompo1- net'!Z9-'Graphique 16. Décompo1- brut'!Z9</f>
        <v>-0.32938202157389007</v>
      </c>
      <c r="AA8" s="71">
        <f>'Graphique 17. Décompo1- net'!AA9-'Graphique 16. Décompo1- brut'!AA9</f>
        <v>-0.36904177766514934</v>
      </c>
      <c r="AB8" s="71">
        <f>'Graphique 17. Décompo1- net'!AB9-'Graphique 16. Décompo1- brut'!AB9</f>
        <v>-0.32352180609245984</v>
      </c>
    </row>
    <row r="9" spans="2:28" ht="39.950000000000003" customHeight="1" x14ac:dyDescent="0.25">
      <c r="B9" s="70" t="s">
        <v>216</v>
      </c>
      <c r="C9" s="71">
        <f>'Graphique 17. Décompo1- net'!C10-'Graphique 16. Décompo1- brut'!C10</f>
        <v>-1.8094459685994</v>
      </c>
      <c r="D9" s="71">
        <f>'Graphique 17. Décompo1- net'!D10-'Graphique 16. Décompo1- brut'!D10</f>
        <v>-1.785224271073</v>
      </c>
      <c r="E9" s="71">
        <f>'Graphique 17. Décompo1- net'!E10-'Graphique 16. Décompo1- brut'!E10</f>
        <v>-1.675682661543501</v>
      </c>
      <c r="F9" s="71">
        <f>'Graphique 17. Décompo1- net'!F10-'Graphique 16. Décompo1- brut'!F10</f>
        <v>-1.5661148022700999</v>
      </c>
      <c r="G9" s="71">
        <f>'Graphique 17. Décompo1- net'!G10-'Graphique 16. Décompo1- brut'!G10</f>
        <v>-1.4041234879870004</v>
      </c>
      <c r="H9" s="71">
        <f>'Graphique 17. Décompo1- net'!H10-'Graphique 16. Décompo1- brut'!H10</f>
        <v>-1.3816180074963995</v>
      </c>
      <c r="I9" s="71">
        <f>'Graphique 17. Décompo1- net'!I10-'Graphique 16. Décompo1- brut'!I10</f>
        <v>-1.2676667152494989</v>
      </c>
      <c r="J9" s="71">
        <f>'Graphique 17. Décompo1- net'!J10-'Graphique 16. Décompo1- brut'!J10</f>
        <v>-1.1773756970103992</v>
      </c>
      <c r="K9" s="71">
        <f>'Graphique 17. Décompo1- net'!K10-'Graphique 16. Décompo1- brut'!K10</f>
        <v>-1.0675699890531991</v>
      </c>
      <c r="L9" s="71">
        <f>'Graphique 17. Décompo1- net'!L10-'Graphique 16. Décompo1- brut'!L10</f>
        <v>-0.95937138984819903</v>
      </c>
      <c r="M9" s="71">
        <f>'Graphique 17. Décompo1- net'!M10-'Graphique 16. Décompo1- brut'!M10</f>
        <v>-0.7383932061186993</v>
      </c>
      <c r="N9" s="71">
        <f>'Graphique 17. Décompo1- net'!N10-'Graphique 16. Décompo1- brut'!N10</f>
        <v>-0.73637040902720052</v>
      </c>
      <c r="O9" s="71">
        <f>'Graphique 17. Décompo1- net'!O10-'Graphique 16. Décompo1- brut'!O10</f>
        <v>-0.72038281501549939</v>
      </c>
      <c r="P9" s="71">
        <f>'Graphique 17. Décompo1- net'!P10-'Graphique 16. Décompo1- brut'!P10</f>
        <v>-0.65471194844340097</v>
      </c>
      <c r="Q9" s="71">
        <f>'Graphique 17. Décompo1- net'!Q10-'Graphique 16. Décompo1- brut'!Q10</f>
        <v>-0.56385527367670107</v>
      </c>
      <c r="R9" s="71">
        <f>'Graphique 17. Décompo1- net'!R10-'Graphique 16. Décompo1- brut'!R10</f>
        <v>-0.45835840685679941</v>
      </c>
      <c r="S9" s="71">
        <f>'Graphique 17. Décompo1- net'!S10-'Graphique 16. Décompo1- brut'!S10</f>
        <v>-0.4847597790313003</v>
      </c>
      <c r="T9" s="71">
        <f>'Graphique 17. Décompo1- net'!T10-'Graphique 16. Décompo1- brut'!T10</f>
        <v>-0.38248826040370076</v>
      </c>
      <c r="U9" s="71">
        <f>'Graphique 17. Décompo1- net'!U10-'Graphique 16. Décompo1- brut'!U10</f>
        <v>-0.35637859213830225</v>
      </c>
      <c r="V9" s="71">
        <f>'Graphique 17. Décompo1- net'!V10-'Graphique 16. Décompo1- brut'!V10</f>
        <v>-0.2855238166545</v>
      </c>
      <c r="W9" s="71">
        <f>'Graphique 17. Décompo1- net'!W10-'Graphique 16. Décompo1- brut'!W10</f>
        <v>-0.32290675721500151</v>
      </c>
      <c r="X9" s="71">
        <f>'Graphique 17. Décompo1- net'!X10-'Graphique 16. Décompo1- brut'!X10</f>
        <v>-0.25871171256070014</v>
      </c>
      <c r="Y9" s="71">
        <f>'Graphique 17. Décompo1- net'!Y10-'Graphique 16. Décompo1- brut'!Y10</f>
        <v>-0.28346236510940059</v>
      </c>
      <c r="Z9" s="71">
        <f>'Graphique 17. Décompo1- net'!Z10-'Graphique 16. Décompo1- brut'!Z10</f>
        <v>-0.22649348341290221</v>
      </c>
      <c r="AA9" s="71">
        <f>'Graphique 17. Décompo1- net'!AA10-'Graphique 16. Décompo1- brut'!AA10</f>
        <v>-0.21598377089000209</v>
      </c>
      <c r="AB9" s="71">
        <f>'Graphique 17. Décompo1- net'!AB10-'Graphique 16. Décompo1- brut'!AB10</f>
        <v>-0.17615735617889783</v>
      </c>
    </row>
    <row r="11" spans="2:28" x14ac:dyDescent="0.25">
      <c r="B11" s="101" t="s">
        <v>195</v>
      </c>
      <c r="C11" s="102"/>
      <c r="D11" s="102"/>
      <c r="E11" s="102"/>
      <c r="F11" s="102"/>
      <c r="G11" s="102"/>
      <c r="H11" s="102"/>
      <c r="I11" s="102"/>
    </row>
    <row r="12" spans="2:28" x14ac:dyDescent="0.25">
      <c r="B12" s="100" t="s">
        <v>194</v>
      </c>
      <c r="C12" s="100"/>
      <c r="D12" s="100"/>
      <c r="E12" s="100"/>
      <c r="F12" s="100"/>
      <c r="G12" s="100"/>
      <c r="H12" s="100"/>
      <c r="I12" s="100"/>
    </row>
  </sheetData>
  <mergeCells count="3">
    <mergeCell ref="B12:I12"/>
    <mergeCell ref="B11:I11"/>
    <mergeCell ref="B2:L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6"/>
  <sheetViews>
    <sheetView showGridLines="0" zoomScaleNormal="100" workbookViewId="0">
      <selection activeCell="C5" sqref="C5"/>
    </sheetView>
  </sheetViews>
  <sheetFormatPr baseColWidth="10" defaultColWidth="11.42578125" defaultRowHeight="12.75" x14ac:dyDescent="0.25"/>
  <cols>
    <col min="1" max="1" width="5.5703125" style="1" customWidth="1"/>
    <col min="2" max="2" width="29.7109375" style="1" customWidth="1"/>
    <col min="3" max="16384" width="11.42578125" style="1"/>
  </cols>
  <sheetData>
    <row r="1" spans="2:28" ht="21.75" customHeight="1" x14ac:dyDescent="0.25"/>
    <row r="2" spans="2:28" s="4" customFormat="1" ht="30" customHeight="1" x14ac:dyDescent="0.25">
      <c r="B2" s="104" t="s">
        <v>258</v>
      </c>
      <c r="C2" s="104"/>
      <c r="D2" s="104"/>
      <c r="E2" s="104"/>
      <c r="F2" s="104"/>
      <c r="G2" s="104"/>
      <c r="H2" s="104"/>
      <c r="I2" s="104"/>
      <c r="J2" s="104"/>
      <c r="K2" s="104"/>
    </row>
    <row r="4" spans="2:28" ht="42" customHeight="1" x14ac:dyDescent="0.25">
      <c r="B4" s="66" t="s">
        <v>70</v>
      </c>
      <c r="C4" s="66">
        <v>1958</v>
      </c>
      <c r="D4" s="66">
        <v>1959</v>
      </c>
      <c r="E4" s="66">
        <v>1960</v>
      </c>
      <c r="F4" s="66">
        <v>1961</v>
      </c>
      <c r="G4" s="66">
        <v>1962</v>
      </c>
      <c r="H4" s="66">
        <v>1963</v>
      </c>
      <c r="I4" s="66">
        <v>1964</v>
      </c>
      <c r="J4" s="66">
        <v>1965</v>
      </c>
      <c r="K4" s="66">
        <v>1966</v>
      </c>
      <c r="L4" s="66">
        <v>1967</v>
      </c>
      <c r="M4" s="66">
        <v>1968</v>
      </c>
      <c r="N4" s="66">
        <v>1969</v>
      </c>
      <c r="O4" s="66">
        <v>1970</v>
      </c>
      <c r="P4" s="66">
        <v>1971</v>
      </c>
      <c r="Q4" s="66">
        <v>1972</v>
      </c>
      <c r="R4" s="66">
        <v>1973</v>
      </c>
      <c r="S4" s="66">
        <v>1974</v>
      </c>
      <c r="T4" s="66">
        <v>1975</v>
      </c>
      <c r="U4" s="66">
        <v>1976</v>
      </c>
      <c r="V4" s="66">
        <v>1977</v>
      </c>
      <c r="W4" s="66">
        <v>1978</v>
      </c>
      <c r="X4" s="66">
        <v>1979</v>
      </c>
      <c r="Y4" s="66">
        <v>1980</v>
      </c>
      <c r="Z4" s="66">
        <v>1981</v>
      </c>
      <c r="AA4" s="66">
        <v>1982</v>
      </c>
      <c r="AB4" s="66">
        <v>1983</v>
      </c>
    </row>
    <row r="5" spans="2:28" ht="39.950000000000003" customHeight="1" x14ac:dyDescent="0.25">
      <c r="B5" s="70" t="s">
        <v>75</v>
      </c>
      <c r="C5" s="71">
        <v>1.3150287074465301</v>
      </c>
      <c r="D5" s="71">
        <v>5.0443824638226804</v>
      </c>
      <c r="E5" s="71">
        <v>4.02963426469067</v>
      </c>
      <c r="F5" s="71">
        <v>5.43248761062664</v>
      </c>
      <c r="G5" s="71">
        <v>-1.1563473040332399</v>
      </c>
      <c r="H5" s="71">
        <v>1.30685531681071</v>
      </c>
      <c r="I5" s="71">
        <v>-1.45343858873482</v>
      </c>
      <c r="J5" s="71">
        <v>-1.86360163181183</v>
      </c>
      <c r="K5" s="71">
        <v>-3.5726019626119099</v>
      </c>
      <c r="L5" s="71">
        <v>-2.9777165799310299</v>
      </c>
      <c r="M5" s="71">
        <v>-8.3755288037283293</v>
      </c>
      <c r="N5" s="71">
        <v>-6.5528992072441703</v>
      </c>
      <c r="O5" s="71">
        <v>-7.9460286210365503</v>
      </c>
      <c r="P5" s="71">
        <v>-9.3136138307267302</v>
      </c>
      <c r="Q5" s="71">
        <v>-12.675685739139499</v>
      </c>
      <c r="R5" s="71">
        <v>-13.8984673515375</v>
      </c>
      <c r="S5" s="71">
        <v>-13.4113629753849</v>
      </c>
      <c r="T5" s="71">
        <v>-15.597283912444601</v>
      </c>
      <c r="U5" s="71">
        <v>-17.357308194257499</v>
      </c>
      <c r="V5" s="71">
        <v>-17.491135663961401</v>
      </c>
      <c r="W5" s="71">
        <v>-18.541605891482799</v>
      </c>
      <c r="X5" s="71">
        <v>-18.699410328698299</v>
      </c>
      <c r="Y5" s="71">
        <v>-14.4177404960021</v>
      </c>
      <c r="Z5" s="71">
        <v>-16.654936434058801</v>
      </c>
      <c r="AA5" s="71">
        <v>-16.742672776861401</v>
      </c>
      <c r="AB5" s="71">
        <v>-19.235160072351</v>
      </c>
    </row>
    <row r="6" spans="2:28" ht="39.950000000000003" customHeight="1" x14ac:dyDescent="0.25">
      <c r="B6" s="70" t="s">
        <v>76</v>
      </c>
      <c r="C6" s="71">
        <v>34.278950597844599</v>
      </c>
      <c r="D6" s="71">
        <v>36.0363582757942</v>
      </c>
      <c r="E6" s="71">
        <v>33.724360128988501</v>
      </c>
      <c r="F6" s="71">
        <v>34.209085443382499</v>
      </c>
      <c r="G6" s="71">
        <v>29.470057284672301</v>
      </c>
      <c r="H6" s="71">
        <v>30.9725211429881</v>
      </c>
      <c r="I6" s="71">
        <v>28.767101560005202</v>
      </c>
      <c r="J6" s="71">
        <v>28.941234995803601</v>
      </c>
      <c r="K6" s="71">
        <v>27.5591434461886</v>
      </c>
      <c r="L6" s="71">
        <v>27.188501155555699</v>
      </c>
      <c r="M6" s="71">
        <v>25.126984568513599</v>
      </c>
      <c r="N6" s="71">
        <v>25.601718848029599</v>
      </c>
      <c r="O6" s="71">
        <v>25.950385245372999</v>
      </c>
      <c r="P6" s="71">
        <v>26.279572913934398</v>
      </c>
      <c r="Q6" s="71">
        <v>26.001809854181399</v>
      </c>
      <c r="R6" s="71">
        <v>24.9722193569675</v>
      </c>
      <c r="S6" s="71">
        <v>26.071871495223199</v>
      </c>
      <c r="T6" s="71">
        <v>25.616312862266099</v>
      </c>
      <c r="U6" s="71">
        <v>25.985778195319501</v>
      </c>
      <c r="V6" s="71">
        <v>24.918129294652498</v>
      </c>
      <c r="W6" s="71">
        <v>27.4720306953656</v>
      </c>
      <c r="X6" s="71">
        <v>25.999065104168</v>
      </c>
      <c r="Y6" s="71">
        <v>27.160315268566698</v>
      </c>
      <c r="Z6" s="71">
        <v>25.943747969047902</v>
      </c>
      <c r="AA6" s="71">
        <v>27.1448832778709</v>
      </c>
      <c r="AB6" s="71">
        <v>26.018417805982601</v>
      </c>
    </row>
    <row r="7" spans="2:28" ht="39.950000000000003" customHeight="1" x14ac:dyDescent="0.25">
      <c r="B7" s="70" t="s">
        <v>71</v>
      </c>
      <c r="C7" s="71">
        <v>-25.8943918018239</v>
      </c>
      <c r="D7" s="71">
        <v>-25.8833928026067</v>
      </c>
      <c r="E7" s="71">
        <v>-25.6253732779549</v>
      </c>
      <c r="F7" s="71">
        <v>-25.006102802390501</v>
      </c>
      <c r="G7" s="71">
        <v>-24.580244076975401</v>
      </c>
      <c r="H7" s="71">
        <v>-24.8314566878968</v>
      </c>
      <c r="I7" s="71">
        <v>-24.5605956664259</v>
      </c>
      <c r="J7" s="71">
        <v>-24.6583331308134</v>
      </c>
      <c r="K7" s="71">
        <v>-24.994314132371802</v>
      </c>
      <c r="L7" s="71">
        <v>-24.452701614097499</v>
      </c>
      <c r="M7" s="71">
        <v>-24.086000102490601</v>
      </c>
      <c r="N7" s="71">
        <v>-23.943783503102502</v>
      </c>
      <c r="O7" s="71">
        <v>-24.716448056788</v>
      </c>
      <c r="P7" s="71">
        <v>-24.800916390436999</v>
      </c>
      <c r="Q7" s="71">
        <v>-24.980651046984999</v>
      </c>
      <c r="R7" s="71">
        <v>-24.480948090274602</v>
      </c>
      <c r="S7" s="71">
        <v>-25.026101754748598</v>
      </c>
      <c r="T7" s="71">
        <v>-25.050026759883298</v>
      </c>
      <c r="U7" s="71">
        <v>-25.3285614157517</v>
      </c>
      <c r="V7" s="71">
        <v>-24.7413785307869</v>
      </c>
      <c r="W7" s="71">
        <v>-25.973628999304299</v>
      </c>
      <c r="X7" s="71">
        <v>-25.455393365676301</v>
      </c>
      <c r="Y7" s="71">
        <v>-24.492253347419702</v>
      </c>
      <c r="Z7" s="71">
        <v>-24.503477510045599</v>
      </c>
      <c r="AA7" s="71">
        <v>-24.967514159836099</v>
      </c>
      <c r="AB7" s="71">
        <v>-24.694254149803399</v>
      </c>
    </row>
    <row r="8" spans="2:28" ht="39.950000000000003" customHeight="1" x14ac:dyDescent="0.25">
      <c r="B8" s="70" t="s">
        <v>77</v>
      </c>
      <c r="C8" s="71">
        <v>1.8711180492302399</v>
      </c>
      <c r="D8" s="71">
        <v>2.86091245278512</v>
      </c>
      <c r="E8" s="71">
        <v>2.7766275471375899</v>
      </c>
      <c r="F8" s="71">
        <v>3.6049150430781198</v>
      </c>
      <c r="G8" s="71">
        <v>1.6328453830035901</v>
      </c>
      <c r="H8" s="71">
        <v>1.4234959667623499</v>
      </c>
      <c r="I8" s="71">
        <v>0.78831967018671001</v>
      </c>
      <c r="J8" s="71">
        <v>0.94313658342845696</v>
      </c>
      <c r="K8" s="71">
        <v>-0.21253264826362001</v>
      </c>
      <c r="L8" s="71">
        <v>-0.15170642757877201</v>
      </c>
      <c r="M8" s="71">
        <v>-1.26247283355832</v>
      </c>
      <c r="N8" s="71">
        <v>-1.04625269742238</v>
      </c>
      <c r="O8" s="71">
        <v>-2.3448299153553802</v>
      </c>
      <c r="P8" s="71">
        <v>-2.6122451402492799</v>
      </c>
      <c r="Q8" s="71">
        <v>-2.34298198677214</v>
      </c>
      <c r="R8" s="71">
        <v>-1.90177835917157</v>
      </c>
      <c r="S8" s="71">
        <v>-2.74020785948291</v>
      </c>
      <c r="T8" s="71">
        <v>-2.6171884624063901</v>
      </c>
      <c r="U8" s="71">
        <v>-2.5792184965965999</v>
      </c>
      <c r="V8" s="71">
        <v>-2.5373994706593899</v>
      </c>
      <c r="W8" s="71">
        <v>-3.3240302459657198</v>
      </c>
      <c r="X8" s="71">
        <v>-2.6769111285071601</v>
      </c>
      <c r="Y8" s="71">
        <v>-1.8807082398857899</v>
      </c>
      <c r="Z8" s="71">
        <v>-1.8423982321519199</v>
      </c>
      <c r="AA8" s="71">
        <v>-2.0238740097233099</v>
      </c>
      <c r="AB8" s="71">
        <v>-1.59249190848001</v>
      </c>
    </row>
    <row r="9" spans="2:28" ht="39.950000000000003" customHeight="1" x14ac:dyDescent="0.25">
      <c r="B9" s="70" t="s">
        <v>73</v>
      </c>
      <c r="C9" s="71">
        <v>7.6421409260928499</v>
      </c>
      <c r="D9" s="71">
        <v>8.3112463115138002</v>
      </c>
      <c r="E9" s="71">
        <v>8.3427718317908894</v>
      </c>
      <c r="F9" s="71">
        <v>8.2878701430206299</v>
      </c>
      <c r="G9" s="71">
        <v>8.1716341868481699</v>
      </c>
      <c r="H9" s="71">
        <v>8.5968955220939698</v>
      </c>
      <c r="I9" s="71">
        <v>8.5296321321217405</v>
      </c>
      <c r="J9" s="71">
        <v>8.5605059784075603</v>
      </c>
      <c r="K9" s="71">
        <v>8.9166046283748894</v>
      </c>
      <c r="L9" s="71">
        <v>8.8213409970024497</v>
      </c>
      <c r="M9" s="71">
        <v>8.2196212229128403</v>
      </c>
      <c r="N9" s="71">
        <v>8.5807474462672495</v>
      </c>
      <c r="O9" s="71">
        <v>9.0896637734997103</v>
      </c>
      <c r="P9" s="71">
        <v>8.8099422592768395</v>
      </c>
      <c r="Q9" s="71">
        <v>8.6773300163845608</v>
      </c>
      <c r="R9" s="71">
        <v>8.0246752329799005</v>
      </c>
      <c r="S9" s="71">
        <v>8.6027223396993495</v>
      </c>
      <c r="T9" s="71">
        <v>8.1334474251194493</v>
      </c>
      <c r="U9" s="71">
        <v>8.1472412377528798</v>
      </c>
      <c r="V9" s="71">
        <v>7.6244517828613496</v>
      </c>
      <c r="W9" s="71">
        <v>7.9375939799609503</v>
      </c>
      <c r="X9" s="71">
        <v>7.3668048372864101</v>
      </c>
      <c r="Y9" s="71">
        <v>7.8278234581780604</v>
      </c>
      <c r="Z9" s="71">
        <v>7.3461908187321399</v>
      </c>
      <c r="AA9" s="71">
        <v>7.4408279406322499</v>
      </c>
      <c r="AB9" s="71">
        <v>6.8795802891967499</v>
      </c>
    </row>
    <row r="10" spans="2:28" ht="39.950000000000003" customHeight="1" x14ac:dyDescent="0.25">
      <c r="B10" s="70" t="s">
        <v>213</v>
      </c>
      <c r="C10" s="71">
        <v>-12.8306223073903</v>
      </c>
      <c r="D10" s="71">
        <v>-12.841097313328101</v>
      </c>
      <c r="E10" s="71">
        <v>-11.9446166659014</v>
      </c>
      <c r="F10" s="71">
        <v>-12.245282626454101</v>
      </c>
      <c r="G10" s="71">
        <v>-12.2387269693752</v>
      </c>
      <c r="H10" s="71">
        <v>-11.9447066434102</v>
      </c>
      <c r="I10" s="71">
        <v>-11.598080773210301</v>
      </c>
      <c r="J10" s="71">
        <v>-12.652768401630301</v>
      </c>
      <c r="K10" s="71">
        <v>-13.262310670123</v>
      </c>
      <c r="L10" s="71">
        <v>-12.7743566519726</v>
      </c>
      <c r="M10" s="71">
        <v>-15.1388467820633</v>
      </c>
      <c r="N10" s="71">
        <v>-13.414343268569899</v>
      </c>
      <c r="O10" s="71">
        <v>-15.096624896681901</v>
      </c>
      <c r="P10" s="71">
        <v>-16.333154784786402</v>
      </c>
      <c r="Q10" s="71">
        <v>-19.437289381307501</v>
      </c>
      <c r="R10" s="71">
        <v>-20.1114098342264</v>
      </c>
      <c r="S10" s="71">
        <v>-20.5531018667739</v>
      </c>
      <c r="T10" s="71">
        <v>-21.248904889540999</v>
      </c>
      <c r="U10" s="71">
        <v>-23.799091773570101</v>
      </c>
      <c r="V10" s="71">
        <v>-22.500523882282401</v>
      </c>
      <c r="W10" s="71">
        <v>-25.303200657614799</v>
      </c>
      <c r="X10" s="71">
        <v>-24.431372938050099</v>
      </c>
      <c r="Y10" s="71">
        <v>-23.017195027493401</v>
      </c>
      <c r="Z10" s="71">
        <v>-23.910783029983399</v>
      </c>
      <c r="AA10" s="71">
        <v>-24.795566803768399</v>
      </c>
      <c r="AB10" s="71">
        <v>-25.640447853868299</v>
      </c>
    </row>
    <row r="11" spans="2:28" ht="39.950000000000003" customHeight="1" x14ac:dyDescent="0.25">
      <c r="B11" s="70" t="s">
        <v>78</v>
      </c>
      <c r="C11" s="71">
        <v>-0.602792561648962</v>
      </c>
      <c r="D11" s="71">
        <v>-0.26952821319349701</v>
      </c>
      <c r="E11" s="71">
        <v>8.7724671529335496E-2</v>
      </c>
      <c r="F11" s="71">
        <v>-0.10454072864714101</v>
      </c>
      <c r="G11" s="71">
        <v>0.42076049937732601</v>
      </c>
      <c r="H11" s="71">
        <v>0.636840541774224</v>
      </c>
      <c r="I11" s="71">
        <v>0.62516431728672806</v>
      </c>
      <c r="J11" s="71">
        <v>0.52852871882330899</v>
      </c>
      <c r="K11" s="71">
        <v>1.81580325344795</v>
      </c>
      <c r="L11" s="71">
        <v>1.9582446810135701</v>
      </c>
      <c r="M11" s="71">
        <v>2.4335472639781002</v>
      </c>
      <c r="N11" s="71">
        <v>1.76104069819383</v>
      </c>
      <c r="O11" s="71">
        <v>2.6334685864724801</v>
      </c>
      <c r="P11" s="71">
        <v>2.75865735170049</v>
      </c>
      <c r="Q11" s="71">
        <v>3.1098601444426599</v>
      </c>
      <c r="R11" s="71">
        <v>3.0648809889422801</v>
      </c>
      <c r="S11" s="71">
        <v>3.64545239875704</v>
      </c>
      <c r="T11" s="71">
        <v>3.2479779930000401</v>
      </c>
      <c r="U11" s="71">
        <v>3.54052258426186</v>
      </c>
      <c r="V11" s="71">
        <v>3.17123193024679</v>
      </c>
      <c r="W11" s="71">
        <v>4.5099544939995599</v>
      </c>
      <c r="X11" s="71">
        <v>4.1116065082129101</v>
      </c>
      <c r="Y11" s="71">
        <v>3.9147995383965002</v>
      </c>
      <c r="Z11" s="71">
        <v>4.1017636562018698</v>
      </c>
      <c r="AA11" s="71">
        <v>4.05172431390542</v>
      </c>
      <c r="AB11" s="71">
        <v>3.8119288530708899</v>
      </c>
    </row>
    <row r="12" spans="2:28" ht="39.950000000000003" customHeight="1" x14ac:dyDescent="0.25">
      <c r="B12" s="70" t="s">
        <v>74</v>
      </c>
      <c r="C12" s="71">
        <v>-1.2130259861427599</v>
      </c>
      <c r="D12" s="71">
        <v>-1.24778905960977</v>
      </c>
      <c r="E12" s="71">
        <v>-1.53643541903898</v>
      </c>
      <c r="F12" s="71">
        <v>-1.6341689900155401</v>
      </c>
      <c r="G12" s="71">
        <v>-2.09850490529222</v>
      </c>
      <c r="H12" s="71">
        <v>-1.94008290826639</v>
      </c>
      <c r="I12" s="71">
        <v>-2.3293614321814502</v>
      </c>
      <c r="J12" s="71">
        <v>-2.11354087764003</v>
      </c>
      <c r="K12" s="71">
        <v>-1.96787013581607</v>
      </c>
      <c r="L12" s="71">
        <v>-2.1042240285659601</v>
      </c>
      <c r="M12" s="71">
        <v>-2.1850013934425898</v>
      </c>
      <c r="N12" s="71">
        <v>-2.3871164497258901</v>
      </c>
      <c r="O12" s="71">
        <v>-1.9227791783507999</v>
      </c>
      <c r="P12" s="71">
        <v>-1.6987334064284201</v>
      </c>
      <c r="Q12" s="71">
        <v>-2.0556504799660602</v>
      </c>
      <c r="R12" s="71">
        <v>-1.93131383538405</v>
      </c>
      <c r="S12" s="71">
        <v>-1.6107113376838</v>
      </c>
      <c r="T12" s="71">
        <v>-1.5759887741202401</v>
      </c>
      <c r="U12" s="71">
        <v>-1.5847107326010399</v>
      </c>
      <c r="V12" s="71">
        <v>-1.5898342561246399</v>
      </c>
      <c r="W12" s="71">
        <v>-1.4931177066157399</v>
      </c>
      <c r="X12" s="71">
        <v>-1.5174537093807201</v>
      </c>
      <c r="Y12" s="71">
        <v>-1.8900864648796101</v>
      </c>
      <c r="Z12" s="71">
        <v>-1.8218154246792899</v>
      </c>
      <c r="AA12" s="71">
        <v>-1.6060928442914599</v>
      </c>
      <c r="AB12" s="71">
        <v>-1.6069149135491201</v>
      </c>
    </row>
    <row r="13" spans="2:28" ht="39.950000000000003" customHeight="1" x14ac:dyDescent="0.25">
      <c r="B13" s="70" t="s">
        <v>79</v>
      </c>
      <c r="C13" s="71">
        <v>-1.9373939658177699</v>
      </c>
      <c r="D13" s="71">
        <v>-1.9220285539768101</v>
      </c>
      <c r="E13" s="71">
        <v>-1.7966892577037901</v>
      </c>
      <c r="F13" s="71">
        <v>-1.6778803773031601</v>
      </c>
      <c r="G13" s="71">
        <v>-1.9331470825553601</v>
      </c>
      <c r="H13" s="71">
        <v>-1.6046364995917799</v>
      </c>
      <c r="I13" s="71">
        <v>-1.6756522352732699</v>
      </c>
      <c r="J13" s="71">
        <v>-1.41178601426118</v>
      </c>
      <c r="K13" s="71">
        <v>-1.42660485114886</v>
      </c>
      <c r="L13" s="71">
        <v>-1.46194953825259</v>
      </c>
      <c r="M13" s="71">
        <v>-1.48270356191158</v>
      </c>
      <c r="N13" s="71">
        <v>-1.7047402672627401</v>
      </c>
      <c r="O13" s="71">
        <v>-1.5387992206821099</v>
      </c>
      <c r="P13" s="71">
        <v>-1.7169546252216099</v>
      </c>
      <c r="Q13" s="71">
        <v>-1.64818313084042</v>
      </c>
      <c r="R13" s="71">
        <v>-1.53499997158755</v>
      </c>
      <c r="S13" s="71">
        <v>-1.80107503263641</v>
      </c>
      <c r="T13" s="71">
        <v>-2.1027436608440602</v>
      </c>
      <c r="U13" s="71">
        <v>-1.7393148477647999</v>
      </c>
      <c r="V13" s="71">
        <v>-1.83560696910653</v>
      </c>
      <c r="W13" s="71">
        <v>-2.36729164210601</v>
      </c>
      <c r="X13" s="71">
        <v>-2.0959070183466499</v>
      </c>
      <c r="Y13" s="71">
        <v>-2.0405621494102899</v>
      </c>
      <c r="Z13" s="71">
        <v>-1.9679982375016301</v>
      </c>
      <c r="AA13" s="71">
        <v>-1.9869737796434701</v>
      </c>
      <c r="AB13" s="71">
        <v>-2.4110888716436301</v>
      </c>
    </row>
    <row r="15" spans="2:28" x14ac:dyDescent="0.25">
      <c r="B15" s="101" t="s">
        <v>195</v>
      </c>
      <c r="C15" s="102"/>
      <c r="D15" s="102"/>
      <c r="E15" s="102"/>
      <c r="F15" s="102"/>
      <c r="G15" s="102"/>
      <c r="H15" s="102"/>
      <c r="I15" s="102"/>
    </row>
    <row r="16" spans="2:28" x14ac:dyDescent="0.25">
      <c r="B16" s="100" t="s">
        <v>196</v>
      </c>
      <c r="C16" s="100"/>
      <c r="D16" s="100"/>
      <c r="E16" s="100"/>
      <c r="F16" s="100"/>
      <c r="G16" s="100"/>
      <c r="H16" s="100"/>
      <c r="I16" s="100"/>
    </row>
  </sheetData>
  <mergeCells count="3">
    <mergeCell ref="B16:I16"/>
    <mergeCell ref="B15:I15"/>
    <mergeCell ref="B2:K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
  <sheetViews>
    <sheetView showGridLines="0" zoomScaleNormal="100" workbookViewId="0">
      <selection activeCell="C5" sqref="C5"/>
    </sheetView>
  </sheetViews>
  <sheetFormatPr baseColWidth="10" defaultColWidth="11.42578125" defaultRowHeight="12.75" x14ac:dyDescent="0.25"/>
  <cols>
    <col min="1" max="1" width="5.5703125" style="1" customWidth="1"/>
    <col min="2" max="2" width="29.7109375" style="1" customWidth="1"/>
    <col min="3" max="16384" width="11.42578125" style="1"/>
  </cols>
  <sheetData>
    <row r="1" spans="2:28" ht="21.75" customHeight="1" x14ac:dyDescent="0.25"/>
    <row r="2" spans="2:28" s="4" customFormat="1" ht="38.25" customHeight="1" x14ac:dyDescent="0.25">
      <c r="B2" s="109" t="s">
        <v>269</v>
      </c>
      <c r="C2" s="109"/>
      <c r="D2" s="109"/>
      <c r="E2" s="109"/>
      <c r="F2" s="109"/>
      <c r="G2" s="109"/>
      <c r="H2" s="109"/>
      <c r="I2" s="109"/>
      <c r="J2" s="109"/>
    </row>
    <row r="4" spans="2:28" ht="42" customHeight="1" x14ac:dyDescent="0.25">
      <c r="B4" s="66" t="s">
        <v>70</v>
      </c>
      <c r="C4" s="66">
        <v>1958</v>
      </c>
      <c r="D4" s="66">
        <v>1959</v>
      </c>
      <c r="E4" s="66">
        <v>1960</v>
      </c>
      <c r="F4" s="66">
        <v>1961</v>
      </c>
      <c r="G4" s="66">
        <v>1962</v>
      </c>
      <c r="H4" s="66">
        <v>1963</v>
      </c>
      <c r="I4" s="66">
        <v>1964</v>
      </c>
      <c r="J4" s="66">
        <v>1965</v>
      </c>
      <c r="K4" s="66">
        <v>1966</v>
      </c>
      <c r="L4" s="66">
        <v>1967</v>
      </c>
      <c r="M4" s="66">
        <v>1968</v>
      </c>
      <c r="N4" s="66">
        <v>1969</v>
      </c>
      <c r="O4" s="66">
        <v>1970</v>
      </c>
      <c r="P4" s="66">
        <v>1971</v>
      </c>
      <c r="Q4" s="66">
        <v>1972</v>
      </c>
      <c r="R4" s="66">
        <v>1973</v>
      </c>
      <c r="S4" s="66">
        <v>1974</v>
      </c>
      <c r="T4" s="66">
        <v>1975</v>
      </c>
      <c r="U4" s="66">
        <v>1976</v>
      </c>
      <c r="V4" s="66">
        <v>1977</v>
      </c>
      <c r="W4" s="66">
        <v>1978</v>
      </c>
      <c r="X4" s="66">
        <v>1979</v>
      </c>
      <c r="Y4" s="66">
        <v>1980</v>
      </c>
      <c r="Z4" s="66">
        <v>1981</v>
      </c>
      <c r="AA4" s="66">
        <v>1982</v>
      </c>
      <c r="AB4" s="66">
        <v>1983</v>
      </c>
    </row>
    <row r="5" spans="2:28" ht="39.950000000000003" customHeight="1" x14ac:dyDescent="0.25">
      <c r="B5" s="70" t="s">
        <v>212</v>
      </c>
      <c r="C5" s="71">
        <f>'Graphique 19. Décompo2- brut'!C5-'Graphique 16. Décompo1- brut'!C5</f>
        <v>-0.22657448416838988</v>
      </c>
      <c r="D5" s="71">
        <f>'Graphique 19. Décompo2- brut'!D5-'Graphique 16. Décompo1- brut'!D5</f>
        <v>-0.35956819683590968</v>
      </c>
      <c r="E5" s="71">
        <f>'Graphique 19. Décompo2- brut'!E5-'Graphique 16. Décompo1- brut'!E5</f>
        <v>-0.77027260612029025</v>
      </c>
      <c r="F5" s="71">
        <f>'Graphique 19. Décompo2- brut'!F5-'Graphique 16. Décompo1- brut'!F5</f>
        <v>-1.0080934363968401</v>
      </c>
      <c r="G5" s="71">
        <f>'Graphique 19. Décompo2- brut'!G5-'Graphique 16. Décompo1- brut'!G5</f>
        <v>-2.1964141581657399</v>
      </c>
      <c r="H5" s="71">
        <f>'Graphique 19. Décompo2- brut'!H5-'Graphique 16. Décompo1- brut'!H5</f>
        <v>-3.4569463908478699</v>
      </c>
      <c r="I5" s="71">
        <f>'Graphique 19. Décompo2- brut'!I5-'Graphique 16. Décompo1- brut'!I5</f>
        <v>-4.7694976617470397</v>
      </c>
      <c r="J5" s="71">
        <f>'Graphique 19. Décompo2- brut'!J5-'Graphique 16. Décompo1- brut'!J5</f>
        <v>-6.2108914943809097</v>
      </c>
      <c r="K5" s="71">
        <f>'Graphique 19. Décompo2- brut'!K5-'Graphique 16. Décompo1- brut'!K5</f>
        <v>-7.5268030258951697</v>
      </c>
      <c r="L5" s="71">
        <f>'Graphique 19. Décompo2- brut'!L5-'Graphique 16. Décompo1- brut'!L5</f>
        <v>-8.4400220666062307</v>
      </c>
      <c r="M5" s="71">
        <f>'Graphique 19. Décompo2- brut'!M5-'Graphique 16. Décompo1- brut'!M5</f>
        <v>-9.0166711829471531</v>
      </c>
      <c r="N5" s="71">
        <f>'Graphique 19. Décompo2- brut'!N5-'Graphique 16. Décompo1- brut'!N5</f>
        <v>-9.6085721796119206</v>
      </c>
      <c r="O5" s="71">
        <f>'Graphique 19. Décompo2- brut'!O5-'Graphique 16. Décompo1- brut'!O5</f>
        <v>-10.41463834337171</v>
      </c>
      <c r="P5" s="71">
        <f>'Graphique 19. Décompo2- brut'!P5-'Graphique 16. Décompo1- brut'!P5</f>
        <v>-10.66571509901954</v>
      </c>
      <c r="Q5" s="71">
        <f>'Graphique 19. Décompo2- brut'!Q5-'Graphique 16. Décompo1- brut'!Q5</f>
        <v>-10.300480598466159</v>
      </c>
      <c r="R5" s="71">
        <f>'Graphique 19. Décompo2- brut'!R5-'Graphique 16. Décompo1- brut'!R5</f>
        <v>-9.8270845192755907</v>
      </c>
      <c r="S5" s="71">
        <f>'Graphique 19. Décompo2- brut'!S5-'Graphique 16. Décompo1- brut'!S5</f>
        <v>-10.204514124941571</v>
      </c>
      <c r="T5" s="71">
        <f>'Graphique 19. Décompo2- brut'!T5-'Graphique 16. Décompo1- brut'!T5</f>
        <v>-9.9417285285346804</v>
      </c>
      <c r="U5" s="71">
        <f>'Graphique 19. Décompo2- brut'!U5-'Graphique 16. Décompo1- brut'!U5</f>
        <v>-9.4112174435069278</v>
      </c>
      <c r="V5" s="71">
        <f>'Graphique 19. Décompo2- brut'!V5-'Graphique 16. Décompo1- brut'!V5</f>
        <v>-8.9490582584992922</v>
      </c>
      <c r="W5" s="71">
        <f>'Graphique 19. Décompo2- brut'!W5-'Graphique 16. Décompo1- brut'!W5</f>
        <v>-9.4352372079963196</v>
      </c>
      <c r="X5" s="71">
        <f>'Graphique 19. Décompo2- brut'!X5-'Graphique 16. Décompo1- brut'!X5</f>
        <v>-8.7025191798559387</v>
      </c>
      <c r="Y5" s="71">
        <f>'Graphique 19. Décompo2- brut'!Y5-'Graphique 16. Décompo1- brut'!Y5</f>
        <v>-8.5597271271541402</v>
      </c>
      <c r="Z5" s="71">
        <f>'Graphique 19. Décompo2- brut'!Z5-'Graphique 16. Décompo1- brut'!Z5</f>
        <v>-8.0087240829147799</v>
      </c>
      <c r="AA5" s="71">
        <f>'Graphique 19. Décompo2- brut'!AA5-'Graphique 16. Décompo1- brut'!AA5</f>
        <v>-8.0741637068444803</v>
      </c>
      <c r="AB5" s="71">
        <f>'Graphique 19. Décompo2- brut'!AB5-'Graphique 16. Décompo1- brut'!AB5</f>
        <v>-7.7744296169330003</v>
      </c>
    </row>
    <row r="6" spans="2:28" ht="39.950000000000003" customHeight="1" x14ac:dyDescent="0.25">
      <c r="B6" s="70" t="s">
        <v>76</v>
      </c>
      <c r="C6" s="71">
        <f>'Graphique 19. Décompo2- brut'!C6-'Graphique 16. Décompo1- brut'!C6</f>
        <v>-0.10360101369410302</v>
      </c>
      <c r="D6" s="71">
        <f>'Graphique 19. Décompo2- brut'!D6-'Graphique 16. Décompo1- brut'!D6</f>
        <v>-0.14802288902699701</v>
      </c>
      <c r="E6" s="71">
        <f>'Graphique 19. Décompo2- brut'!E6-'Graphique 16. Décompo1- brut'!E6</f>
        <v>-0.25153356528640103</v>
      </c>
      <c r="F6" s="71">
        <f>'Graphique 19. Décompo2- brut'!F6-'Graphique 16. Décompo1- brut'!F6</f>
        <v>-0.32874350815669828</v>
      </c>
      <c r="G6" s="71">
        <f>'Graphique 19. Décompo2- brut'!G6-'Graphique 16. Décompo1- brut'!G6</f>
        <v>-0.65632843673530061</v>
      </c>
      <c r="H6" s="71">
        <f>'Graphique 19. Décompo2- brut'!H6-'Graphique 16. Décompo1- brut'!H6</f>
        <v>-1.0888247167872009</v>
      </c>
      <c r="I6" s="71">
        <f>'Graphique 19. Décompo2- brut'!I6-'Graphique 16. Décompo1- brut'!I6</f>
        <v>-1.2833256680476985</v>
      </c>
      <c r="J6" s="71">
        <f>'Graphique 19. Décompo2- brut'!J6-'Graphique 16. Décompo1- brut'!J6</f>
        <v>-1.729309641713499</v>
      </c>
      <c r="K6" s="71">
        <f>'Graphique 19. Décompo2- brut'!K6-'Graphique 16. Décompo1- brut'!K6</f>
        <v>-1.8865017715813011</v>
      </c>
      <c r="L6" s="71">
        <f>'Graphique 19. Décompo2- brut'!L6-'Graphique 16. Décompo1- brut'!L6</f>
        <v>-2.0035107911274004</v>
      </c>
      <c r="M6" s="71">
        <f>'Graphique 19. Décompo2- brut'!M6-'Graphique 16. Décompo1- brut'!M6</f>
        <v>-2.0250977413116011</v>
      </c>
      <c r="N6" s="71">
        <f>'Graphique 19. Décompo2- brut'!N6-'Graphique 16. Décompo1- brut'!N6</f>
        <v>-2.0600170029586025</v>
      </c>
      <c r="O6" s="71">
        <f>'Graphique 19. Décompo2- brut'!O6-'Graphique 16. Décompo1- brut'!O6</f>
        <v>-2.2715890190983998</v>
      </c>
      <c r="P6" s="71">
        <f>'Graphique 19. Décompo2- brut'!P6-'Graphique 16. Décompo1- brut'!P6</f>
        <v>-2.3293271283520021</v>
      </c>
      <c r="Q6" s="71">
        <f>'Graphique 19. Décompo2- brut'!Q6-'Graphique 16. Décompo1- brut'!Q6</f>
        <v>-2.1209049891779017</v>
      </c>
      <c r="R6" s="71">
        <f>'Graphique 19. Décompo2- brut'!R6-'Graphique 16. Décompo1- brut'!R6</f>
        <v>-1.8988488951630984</v>
      </c>
      <c r="S6" s="71">
        <f>'Graphique 19. Décompo2- brut'!S6-'Graphique 16. Décompo1- brut'!S6</f>
        <v>-1.8863963292963994</v>
      </c>
      <c r="T6" s="71">
        <f>'Graphique 19. Décompo2- brut'!T6-'Graphique 16. Décompo1- brut'!T6</f>
        <v>-1.844032056160902</v>
      </c>
      <c r="U6" s="71">
        <f>'Graphique 19. Décompo2- brut'!U6-'Graphique 16. Décompo1- brut'!U6</f>
        <v>-1.7308283377268978</v>
      </c>
      <c r="V6" s="71">
        <f>'Graphique 19. Décompo2- brut'!V6-'Graphique 16. Décompo1- brut'!V6</f>
        <v>-1.3342396012825013</v>
      </c>
      <c r="W6" s="71">
        <f>'Graphique 19. Décompo2- brut'!W6-'Graphique 16. Décompo1- brut'!W6</f>
        <v>-1.6289522255222018</v>
      </c>
      <c r="X6" s="71">
        <f>'Graphique 19. Décompo2- brut'!X6-'Graphique 16. Décompo1- brut'!X6</f>
        <v>-1.1893875894370005</v>
      </c>
      <c r="Y6" s="71">
        <f>'Graphique 19. Décompo2- brut'!Y6-'Graphique 16. Décompo1- brut'!Y6</f>
        <v>-1.1019164652872</v>
      </c>
      <c r="Z6" s="71">
        <f>'Graphique 19. Décompo2- brut'!Z6-'Graphique 16. Décompo1- brut'!Z6</f>
        <v>-0.73486074770799803</v>
      </c>
      <c r="AA6" s="71">
        <f>'Graphique 19. Décompo2- brut'!AA6-'Graphique 16. Décompo1- brut'!AA6</f>
        <v>-0.85501445068230097</v>
      </c>
      <c r="AB6" s="71">
        <f>'Graphique 19. Décompo2- brut'!AB6-'Graphique 16. Décompo1- brut'!AB6</f>
        <v>-0.85496899185439901</v>
      </c>
    </row>
    <row r="7" spans="2:28" ht="39.950000000000003" customHeight="1" x14ac:dyDescent="0.25">
      <c r="B7" s="70" t="s">
        <v>77</v>
      </c>
      <c r="C7" s="71">
        <f>'Graphique 19. Décompo2- brut'!C8-'Graphique 16. Décompo1- brut'!C8</f>
        <v>-0.13756943159217006</v>
      </c>
      <c r="D7" s="71">
        <f>'Graphique 19. Décompo2- brut'!D8-'Graphique 16. Décompo1- brut'!D8</f>
        <v>-0.26795053019068016</v>
      </c>
      <c r="E7" s="71">
        <f>'Graphique 19. Décompo2- brut'!E8-'Graphique 16. Décompo1- brut'!E8</f>
        <v>-0.56165252437957003</v>
      </c>
      <c r="F7" s="71">
        <f>'Graphique 19. Décompo2- brut'!F8-'Graphique 16. Décompo1- brut'!F8</f>
        <v>-0.72795252363409979</v>
      </c>
      <c r="G7" s="71">
        <f>'Graphique 19. Décompo2- brut'!G8-'Graphique 16. Décompo1- brut'!G8</f>
        <v>-1.5894677248586799</v>
      </c>
      <c r="H7" s="71">
        <f>'Graphique 19. Décompo2- brut'!H8-'Graphique 16. Décompo1- brut'!H8</f>
        <v>-2.4667215905368298</v>
      </c>
      <c r="I7" s="71">
        <f>'Graphique 19. Décompo2- brut'!I8-'Graphique 16. Décompo1- brut'!I8</f>
        <v>-3.5870830180204702</v>
      </c>
      <c r="J7" s="71">
        <f>'Graphique 19. Décompo2- brut'!J8-'Graphique 16. Décompo1- brut'!J8</f>
        <v>-4.3893154729575636</v>
      </c>
      <c r="K7" s="71">
        <f>'Graphique 19. Décompo2- brut'!K8-'Graphique 16. Décompo1- brut'!K8</f>
        <v>-5.4886870324215904</v>
      </c>
      <c r="L7" s="71">
        <f>'Graphique 19. Décompo2- brut'!L8-'Graphique 16. Décompo1- brut'!L8</f>
        <v>-6.1731069886487022</v>
      </c>
      <c r="M7" s="71">
        <f>'Graphique 19. Décompo2- brut'!M8-'Graphique 16. Décompo1- brut'!M8</f>
        <v>-6.4218842757850698</v>
      </c>
      <c r="N7" s="71">
        <f>'Graphique 19. Décompo2- brut'!N8-'Graphique 16. Décompo1- brut'!N8</f>
        <v>-7.0399421766311203</v>
      </c>
      <c r="O7" s="71">
        <f>'Graphique 19. Décompo2- brut'!O8-'Graphique 16. Décompo1- brut'!O8</f>
        <v>-7.0478933377134609</v>
      </c>
      <c r="P7" s="71">
        <f>'Graphique 19. Décompo2- brut'!P8-'Graphique 16. Décompo1- brut'!P8</f>
        <v>-6.9380760127561203</v>
      </c>
      <c r="Q7" s="71">
        <f>'Graphique 19. Décompo2- brut'!Q8-'Graphique 16. Décompo1- brut'!Q8</f>
        <v>-6.22124822101879</v>
      </c>
      <c r="R7" s="71">
        <f>'Graphique 19. Décompo2- brut'!R8-'Graphique 16. Décompo1- brut'!R8</f>
        <v>-5.7855418982097806</v>
      </c>
      <c r="S7" s="71">
        <f>'Graphique 19. Décompo2- brut'!S8-'Graphique 16. Décompo1- brut'!S8</f>
        <v>-5.6006520108318201</v>
      </c>
      <c r="T7" s="71">
        <f>'Graphique 19. Décompo2- brut'!T8-'Graphique 16. Décompo1- brut'!T8</f>
        <v>-5.1462252666514008</v>
      </c>
      <c r="U7" s="71">
        <f>'Graphique 19. Décompo2- brut'!U8-'Graphique 16. Décompo1- brut'!U8</f>
        <v>-4.5297097596399896</v>
      </c>
      <c r="V7" s="71">
        <f>'Graphique 19. Décompo2- brut'!V8-'Graphique 16. Décompo1- brut'!V8</f>
        <v>-4.0850810735188601</v>
      </c>
      <c r="W7" s="71">
        <f>'Graphique 19. Décompo2- brut'!W8-'Graphique 16. Décompo1- brut'!W8</f>
        <v>-3.7125592821679487</v>
      </c>
      <c r="X7" s="71">
        <f>'Graphique 19. Décompo2- brut'!X8-'Graphique 16. Décompo1- brut'!X8</f>
        <v>-3.4421342185215482</v>
      </c>
      <c r="Y7" s="71">
        <f>'Graphique 19. Décompo2- brut'!Y8-'Graphique 16. Décompo1- brut'!Y8</f>
        <v>-3.2442443346834997</v>
      </c>
      <c r="Z7" s="71">
        <f>'Graphique 19. Décompo2- brut'!Z8-'Graphique 16. Décompo1- brut'!Z8</f>
        <v>-2.9087397388620699</v>
      </c>
      <c r="AA7" s="71">
        <f>'Graphique 19. Décompo2- brut'!AA8-'Graphique 16. Décompo1- brut'!AA8</f>
        <v>-2.4985291420800158</v>
      </c>
      <c r="AB7" s="71">
        <f>'Graphique 19. Décompo2- brut'!AB8-'Graphique 16. Décompo1- brut'!AB8</f>
        <v>-2.2339378940808619</v>
      </c>
    </row>
    <row r="8" spans="2:28" ht="39.950000000000003" customHeight="1" x14ac:dyDescent="0.25">
      <c r="B8" s="70" t="s">
        <v>74</v>
      </c>
      <c r="C8" s="71">
        <f>'Graphique 19. Décompo2- brut'!C12-'Graphique 16. Décompo1- brut'!C12</f>
        <v>3.8275310802860174E-2</v>
      </c>
      <c r="D8" s="71">
        <f>'Graphique 19. Décompo2- brut'!D12-'Graphique 16. Décompo1- brut'!D12</f>
        <v>8.6757419357119892E-2</v>
      </c>
      <c r="E8" s="71">
        <f>'Graphique 19. Décompo2- brut'!E12-'Graphique 16. Décompo1- brut'!E12</f>
        <v>0.11678550086969008</v>
      </c>
      <c r="F8" s="71">
        <f>'Graphique 19. Décompo2- brut'!F12-'Graphique 16. Décompo1- brut'!F12</f>
        <v>0.14825690049407991</v>
      </c>
      <c r="G8" s="71">
        <f>'Graphique 19. Décompo2- brut'!G12-'Graphique 16. Décompo1- brut'!G12</f>
        <v>0.37770867941831021</v>
      </c>
      <c r="H8" s="71">
        <f>'Graphique 19. Décompo2- brut'!H12-'Graphique 16. Décompo1- brut'!H12</f>
        <v>0.52108725316199012</v>
      </c>
      <c r="I8" s="71">
        <f>'Graphique 19. Décompo2- brut'!I12-'Graphique 16. Décompo1- brut'!I12</f>
        <v>0.74319174008144984</v>
      </c>
      <c r="J8" s="71">
        <f>'Graphique 19. Décompo2- brut'!J12-'Graphique 16. Décompo1- brut'!J12</f>
        <v>0.90054432771766013</v>
      </c>
      <c r="K8" s="71">
        <f>'Graphique 19. Décompo2- brut'!K12-'Graphique 16. Décompo1- brut'!K12</f>
        <v>1.2166145173262102</v>
      </c>
      <c r="L8" s="71">
        <f>'Graphique 19. Décompo2- brut'!L12-'Graphique 16. Décompo1- brut'!L12</f>
        <v>1.4745971351581799</v>
      </c>
      <c r="M8" s="71">
        <f>'Graphique 19. Décompo2- brut'!M12-'Graphique 16. Décompo1- brut'!M12</f>
        <v>1.6990087908051503</v>
      </c>
      <c r="N8" s="71">
        <f>'Graphique 19. Décompo2- brut'!N12-'Graphique 16. Décompo1- brut'!N12</f>
        <v>1.9330527605481995</v>
      </c>
      <c r="O8" s="71">
        <f>'Graphique 19. Décompo2- brut'!O12-'Graphique 16. Décompo1- brut'!O12</f>
        <v>1.7131199797180201</v>
      </c>
      <c r="P8" s="71">
        <f>'Graphique 19. Décompo2- brut'!P12-'Graphique 16. Décompo1- brut'!P12</f>
        <v>1.73919155362087</v>
      </c>
      <c r="Q8" s="71">
        <f>'Graphique 19. Décompo2- brut'!Q12-'Graphique 16. Décompo1- brut'!Q12</f>
        <v>1.8042341793450598</v>
      </c>
      <c r="R8" s="71">
        <f>'Graphique 19. Décompo2- brut'!R12-'Graphique 16. Décompo1- brut'!R12</f>
        <v>1.8984856247889599</v>
      </c>
      <c r="S8" s="71">
        <f>'Graphique 19. Décompo2- brut'!S12-'Graphique 16. Décompo1- brut'!S12</f>
        <v>1.5704278458817498</v>
      </c>
      <c r="T8" s="71">
        <f>'Graphique 19. Décompo2- brut'!T12-'Graphique 16. Décompo1- brut'!T12</f>
        <v>1.65405079343744</v>
      </c>
      <c r="U8" s="71">
        <f>'Graphique 19. Décompo2- brut'!U12-'Graphique 16. Décompo1- brut'!U12</f>
        <v>1.5839170011346602</v>
      </c>
      <c r="V8" s="71">
        <f>'Graphique 19. Décompo2- brut'!V12-'Graphique 16. Décompo1- brut'!V12</f>
        <v>1.5110964313210702</v>
      </c>
      <c r="W8" s="71">
        <f>'Graphique 19. Décompo2- brut'!W12-'Graphique 16. Décompo1- brut'!W12</f>
        <v>1.35643798271072</v>
      </c>
      <c r="X8" s="71">
        <f>'Graphique 19. Décompo2- brut'!X12-'Graphique 16. Décompo1- brut'!X12</f>
        <v>1.3269806147177201</v>
      </c>
      <c r="Y8" s="71">
        <f>'Graphique 19. Décompo2- brut'!Y12-'Graphique 16. Décompo1- brut'!Y12</f>
        <v>1.4004574068221998</v>
      </c>
      <c r="Z8" s="71">
        <f>'Graphique 19. Décompo2- brut'!Z12-'Graphique 16. Décompo1- brut'!Z12</f>
        <v>1.25361342490715</v>
      </c>
      <c r="AA8" s="71">
        <f>'Graphique 19. Décompo2- brut'!AA12-'Graphique 16. Décompo1- brut'!AA12</f>
        <v>1.2241181670563301</v>
      </c>
      <c r="AB8" s="71">
        <f>'Graphique 19. Décompo2- brut'!AB12-'Graphique 16. Décompo1- brut'!AB12</f>
        <v>1.1712190813289101</v>
      </c>
    </row>
    <row r="9" spans="2:28" ht="39.950000000000003" customHeight="1" x14ac:dyDescent="0.25">
      <c r="B9" s="70" t="s">
        <v>216</v>
      </c>
      <c r="C9" s="71">
        <f>'Graphique 19. Décompo2- brut'!C10-'Graphique 16. Décompo1- brut'!C10</f>
        <v>-9.8556226535002622E-3</v>
      </c>
      <c r="D9" s="71">
        <f>'Graphique 19. Décompo2- brut'!D10-'Graphique 16. Décompo1- brut'!D10</f>
        <v>-3.0648542904700093E-2</v>
      </c>
      <c r="E9" s="71">
        <f>'Graphique 19. Décompo2- brut'!E10-'Graphique 16. Décompo1- brut'!E10</f>
        <v>-6.3557505331200304E-2</v>
      </c>
      <c r="F9" s="71">
        <f>'Graphique 19. Décompo2- brut'!F10-'Graphique 16. Décompo1- brut'!F10</f>
        <v>-9.8962610472600687E-2</v>
      </c>
      <c r="G9" s="71">
        <f>'Graphique 19. Décompo2- brut'!G10-'Graphique 16. Décompo1- brut'!G10</f>
        <v>-0.20330132561119996</v>
      </c>
      <c r="H9" s="71">
        <f>'Graphique 19. Décompo2- brut'!H10-'Graphique 16. Décompo1- brut'!H10</f>
        <v>-0.24660534555339986</v>
      </c>
      <c r="I9" s="71">
        <f>'Graphique 19. Décompo2- brut'!I10-'Graphique 16. Décompo1- brut'!I10</f>
        <v>-0.36830294417420006</v>
      </c>
      <c r="J9" s="71">
        <f>'Graphique 19. Décompo2- brut'!J10-'Graphique 16. Décompo1- brut'!J10</f>
        <v>-0.5966989136411005</v>
      </c>
      <c r="K9" s="71">
        <f>'Graphique 19. Décompo2- brut'!K10-'Graphique 16. Décompo1- brut'!K10</f>
        <v>-0.8208972958804992</v>
      </c>
      <c r="L9" s="71">
        <f>'Graphique 19. Décompo2- brut'!L10-'Graphique 16. Décompo1- brut'!L10</f>
        <v>-1.0421121921908991</v>
      </c>
      <c r="M9" s="71">
        <f>'Graphique 19. Décompo2- brut'!M10-'Graphique 16. Décompo1- brut'!M10</f>
        <v>-1.3990768447758999</v>
      </c>
      <c r="N9" s="71">
        <f>'Graphique 19. Décompo2- brut'!N10-'Graphique 16. Décompo1- brut'!N10</f>
        <v>-1.4562230917061001</v>
      </c>
      <c r="O9" s="71">
        <f>'Graphique 19. Décompo2- brut'!O10-'Graphique 16. Décompo1- brut'!O10</f>
        <v>-1.7339626257694007</v>
      </c>
      <c r="P9" s="71">
        <f>'Graphique 19. Décompo2- brut'!P10-'Graphique 16. Décompo1- brut'!P10</f>
        <v>-1.9357107243785023</v>
      </c>
      <c r="Q9" s="71">
        <f>'Graphique 19. Décompo2- brut'!Q10-'Graphique 16. Décompo1- brut'!Q10</f>
        <v>-2.4349429530858018</v>
      </c>
      <c r="R9" s="71">
        <f>'Graphique 19. Décompo2- brut'!R10-'Graphique 16. Décompo1- brut'!R10</f>
        <v>-2.5855436912828011</v>
      </c>
      <c r="S9" s="71">
        <f>'Graphique 19. Décompo2- brut'!S10-'Graphique 16. Décompo1- brut'!S10</f>
        <v>-2.7059705697661016</v>
      </c>
      <c r="T9" s="71">
        <f>'Graphique 19. Décompo2- brut'!T10-'Graphique 16. Décompo1- brut'!T10</f>
        <v>-2.8794804454845</v>
      </c>
      <c r="U9" s="71">
        <f>'Graphique 19. Décompo2- brut'!U10-'Graphique 16. Décompo1- brut'!U10</f>
        <v>-2.9489242847156021</v>
      </c>
      <c r="V9" s="71">
        <f>'Graphique 19. Décompo2- brut'!V10-'Graphique 16. Décompo1- brut'!V10</f>
        <v>-3.1702301564928028</v>
      </c>
      <c r="W9" s="71">
        <f>'Graphique 19. Décompo2- brut'!W10-'Graphique 16. Décompo1- brut'!W10</f>
        <v>-3.4482425742025988</v>
      </c>
      <c r="X9" s="71">
        <f>'Graphique 19. Décompo2- brut'!X10-'Graphique 16. Décompo1- brut'!X10</f>
        <v>-3.431552553042799</v>
      </c>
      <c r="Y9" s="71">
        <f>'Graphique 19. Décompo2- brut'!Y10-'Graphique 16. Décompo1- brut'!Y10</f>
        <v>-3.4709708032649011</v>
      </c>
      <c r="Z9" s="71">
        <f>'Graphique 19. Décompo2- brut'!Z10-'Graphique 16. Décompo1- brut'!Z10</f>
        <v>-3.5261085174217008</v>
      </c>
      <c r="AA9" s="71">
        <f>'Graphique 19. Décompo2- brut'!AA10-'Graphique 16. Décompo1- brut'!AA10</f>
        <v>-3.6279582431760993</v>
      </c>
      <c r="AB9" s="71">
        <f>'Graphique 19. Décompo2- brut'!AB10-'Graphique 16. Décompo1- brut'!AB10</f>
        <v>-3.6149842707206972</v>
      </c>
    </row>
    <row r="11" spans="2:28" x14ac:dyDescent="0.25">
      <c r="B11" s="101" t="s">
        <v>199</v>
      </c>
      <c r="C11" s="102"/>
      <c r="D11" s="102"/>
      <c r="E11" s="102"/>
      <c r="F11" s="102"/>
      <c r="G11" s="102"/>
      <c r="H11" s="102"/>
      <c r="I11" s="102"/>
    </row>
    <row r="12" spans="2:28" x14ac:dyDescent="0.25">
      <c r="B12" s="100" t="s">
        <v>196</v>
      </c>
      <c r="C12" s="100"/>
      <c r="D12" s="100"/>
      <c r="E12" s="100"/>
      <c r="F12" s="100"/>
      <c r="G12" s="100"/>
      <c r="H12" s="100"/>
      <c r="I12" s="100"/>
    </row>
  </sheetData>
  <mergeCells count="3">
    <mergeCell ref="B12:I12"/>
    <mergeCell ref="B11:I11"/>
    <mergeCell ref="B2:J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showGridLines="0" workbookViewId="0">
      <selection activeCell="E11" sqref="E11"/>
    </sheetView>
  </sheetViews>
  <sheetFormatPr baseColWidth="10" defaultColWidth="11.42578125" defaultRowHeight="12.75" x14ac:dyDescent="0.25"/>
  <cols>
    <col min="1" max="1" width="2.7109375" style="1" customWidth="1"/>
    <col min="2" max="2" width="11.42578125" style="1"/>
    <col min="3" max="3" width="16.7109375" style="1" customWidth="1"/>
    <col min="4" max="16384" width="11.42578125" style="1"/>
  </cols>
  <sheetData>
    <row r="2" spans="2:10" ht="29.25" customHeight="1" x14ac:dyDescent="0.25">
      <c r="B2" s="114" t="s">
        <v>230</v>
      </c>
      <c r="C2" s="114"/>
      <c r="D2" s="114"/>
      <c r="E2" s="114"/>
      <c r="F2" s="114"/>
      <c r="G2" s="114"/>
      <c r="H2" s="114"/>
      <c r="I2" s="114"/>
    </row>
    <row r="4" spans="2:10" x14ac:dyDescent="0.25">
      <c r="B4" s="110" t="s">
        <v>5</v>
      </c>
      <c r="C4" s="110" t="s">
        <v>217</v>
      </c>
      <c r="D4" s="110" t="s">
        <v>218</v>
      </c>
      <c r="E4" s="110"/>
      <c r="F4" s="110"/>
      <c r="G4" s="110"/>
      <c r="H4" s="110"/>
      <c r="I4" s="110"/>
      <c r="J4" s="110" t="s">
        <v>219</v>
      </c>
    </row>
    <row r="5" spans="2:10" x14ac:dyDescent="0.25">
      <c r="B5" s="110"/>
      <c r="C5" s="110"/>
      <c r="D5" s="115"/>
      <c r="E5" s="110"/>
      <c r="F5" s="110"/>
      <c r="G5" s="110"/>
      <c r="H5" s="115"/>
      <c r="I5" s="110"/>
      <c r="J5" s="110"/>
    </row>
    <row r="6" spans="2:10" ht="25.5" x14ac:dyDescent="0.25">
      <c r="B6" s="110"/>
      <c r="C6" s="111" t="s">
        <v>260</v>
      </c>
      <c r="D6" s="76" t="s">
        <v>220</v>
      </c>
      <c r="E6" s="112" t="s">
        <v>222</v>
      </c>
      <c r="F6" s="113" t="s">
        <v>73</v>
      </c>
      <c r="G6" s="111" t="s">
        <v>259</v>
      </c>
      <c r="H6" s="76" t="s">
        <v>223</v>
      </c>
      <c r="I6" s="112" t="s">
        <v>74</v>
      </c>
      <c r="J6" s="113" t="s">
        <v>228</v>
      </c>
    </row>
    <row r="7" spans="2:10" x14ac:dyDescent="0.25">
      <c r="B7" s="110"/>
      <c r="C7" s="111"/>
      <c r="D7" s="77" t="s">
        <v>221</v>
      </c>
      <c r="E7" s="112"/>
      <c r="F7" s="113"/>
      <c r="G7" s="111"/>
      <c r="H7" s="77" t="s">
        <v>224</v>
      </c>
      <c r="I7" s="112"/>
      <c r="J7" s="113"/>
    </row>
    <row r="8" spans="2:10" x14ac:dyDescent="0.25">
      <c r="B8" s="110"/>
      <c r="C8" s="111"/>
      <c r="D8" s="78"/>
      <c r="E8" s="112"/>
      <c r="F8" s="113"/>
      <c r="G8" s="111"/>
      <c r="H8" s="77" t="s">
        <v>225</v>
      </c>
      <c r="I8" s="112"/>
      <c r="J8" s="113"/>
    </row>
    <row r="9" spans="2:10" x14ac:dyDescent="0.25">
      <c r="B9" s="110"/>
      <c r="C9" s="111"/>
      <c r="D9" s="78"/>
      <c r="E9" s="112"/>
      <c r="F9" s="113"/>
      <c r="G9" s="111"/>
      <c r="H9" s="77" t="s">
        <v>226</v>
      </c>
      <c r="I9" s="112"/>
      <c r="J9" s="113"/>
    </row>
    <row r="10" spans="2:10" ht="25.5" x14ac:dyDescent="0.25">
      <c r="B10" s="110"/>
      <c r="C10" s="111"/>
      <c r="D10" s="79"/>
      <c r="E10" s="112"/>
      <c r="F10" s="113"/>
      <c r="G10" s="111"/>
      <c r="H10" s="80" t="s">
        <v>227</v>
      </c>
      <c r="I10" s="112"/>
      <c r="J10" s="113"/>
    </row>
    <row r="11" spans="2:10" x14ac:dyDescent="0.25">
      <c r="B11" s="31">
        <v>1.5</v>
      </c>
      <c r="C11" s="35">
        <v>34.4</v>
      </c>
      <c r="D11" s="75">
        <v>-25.9</v>
      </c>
      <c r="E11" s="35">
        <v>2</v>
      </c>
      <c r="F11" s="35">
        <v>7.6</v>
      </c>
      <c r="G11" s="35">
        <v>-12.8</v>
      </c>
      <c r="H11" s="75">
        <v>-0.6</v>
      </c>
      <c r="I11" s="35">
        <v>-1.3</v>
      </c>
      <c r="J11" s="35">
        <v>-1.9</v>
      </c>
    </row>
    <row r="13" spans="2:10" x14ac:dyDescent="0.25">
      <c r="B13" s="103" t="s">
        <v>231</v>
      </c>
      <c r="C13" s="103"/>
      <c r="D13" s="103"/>
      <c r="E13" s="103"/>
      <c r="F13" s="103"/>
      <c r="G13" s="103"/>
      <c r="H13" s="103"/>
      <c r="I13" s="103"/>
    </row>
    <row r="14" spans="2:10" x14ac:dyDescent="0.25">
      <c r="B14" s="103" t="s">
        <v>229</v>
      </c>
      <c r="C14" s="103"/>
      <c r="D14" s="103"/>
      <c r="E14" s="103"/>
      <c r="F14" s="103"/>
      <c r="G14" s="103"/>
    </row>
  </sheetData>
  <mergeCells count="13">
    <mergeCell ref="B2:I2"/>
    <mergeCell ref="B13:I13"/>
    <mergeCell ref="B14:G14"/>
    <mergeCell ref="B4:B10"/>
    <mergeCell ref="C4:C5"/>
    <mergeCell ref="D4:I5"/>
    <mergeCell ref="J4:J5"/>
    <mergeCell ref="C6:C10"/>
    <mergeCell ref="E6:E10"/>
    <mergeCell ref="F6:F10"/>
    <mergeCell ref="G6:G10"/>
    <mergeCell ref="I6:I10"/>
    <mergeCell ref="J6:J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showGridLines="0" zoomScaleNormal="100" workbookViewId="0">
      <selection activeCell="D12" sqref="D12"/>
    </sheetView>
  </sheetViews>
  <sheetFormatPr baseColWidth="10" defaultColWidth="11.42578125" defaultRowHeight="12.75" x14ac:dyDescent="0.25"/>
  <cols>
    <col min="1" max="1" width="5.5703125" style="1" customWidth="1"/>
    <col min="2" max="2" width="29.7109375" style="1" customWidth="1"/>
    <col min="3" max="3" width="13.42578125" style="1" customWidth="1"/>
    <col min="4" max="16384" width="11.42578125" style="1"/>
  </cols>
  <sheetData>
    <row r="1" spans="2:4" ht="13.5" customHeight="1" x14ac:dyDescent="0.25"/>
    <row r="2" spans="2:4" s="4" customFormat="1" x14ac:dyDescent="0.25">
      <c r="B2" s="2" t="s">
        <v>108</v>
      </c>
    </row>
    <row r="4" spans="2:4" ht="63.75" x14ac:dyDescent="0.25">
      <c r="B4" s="66" t="s">
        <v>88</v>
      </c>
      <c r="C4" s="66" t="s">
        <v>89</v>
      </c>
      <c r="D4" s="66" t="s">
        <v>90</v>
      </c>
    </row>
    <row r="5" spans="2:4" x14ac:dyDescent="0.25">
      <c r="B5" s="63" t="s">
        <v>91</v>
      </c>
      <c r="C5" s="63" t="s">
        <v>92</v>
      </c>
      <c r="D5" s="63" t="s">
        <v>93</v>
      </c>
    </row>
    <row r="6" spans="2:4" x14ac:dyDescent="0.25">
      <c r="B6" s="63" t="s">
        <v>94</v>
      </c>
      <c r="C6" s="63" t="s">
        <v>95</v>
      </c>
      <c r="D6" s="63" t="s">
        <v>93</v>
      </c>
    </row>
    <row r="7" spans="2:4" x14ac:dyDescent="0.25">
      <c r="B7" s="63">
        <v>1952</v>
      </c>
      <c r="C7" s="63" t="s">
        <v>96</v>
      </c>
      <c r="D7" s="63" t="s">
        <v>93</v>
      </c>
    </row>
    <row r="8" spans="2:4" x14ac:dyDescent="0.25">
      <c r="B8" s="63">
        <v>1953</v>
      </c>
      <c r="C8" s="63" t="s">
        <v>97</v>
      </c>
      <c r="D8" s="63" t="s">
        <v>93</v>
      </c>
    </row>
    <row r="9" spans="2:4" x14ac:dyDescent="0.25">
      <c r="B9" s="63">
        <v>1954</v>
      </c>
      <c r="C9" s="63" t="s">
        <v>98</v>
      </c>
      <c r="D9" s="63" t="s">
        <v>93</v>
      </c>
    </row>
    <row r="10" spans="2:4" x14ac:dyDescent="0.25">
      <c r="B10" s="63" t="s">
        <v>99</v>
      </c>
      <c r="C10" s="63" t="s">
        <v>100</v>
      </c>
      <c r="D10" s="63" t="s">
        <v>93</v>
      </c>
    </row>
    <row r="11" spans="2:4" ht="25.5" x14ac:dyDescent="0.25">
      <c r="B11" s="63" t="s">
        <v>101</v>
      </c>
      <c r="C11" s="63" t="s">
        <v>100</v>
      </c>
      <c r="D11" s="63" t="s">
        <v>102</v>
      </c>
    </row>
    <row r="12" spans="2:4" ht="25.5" x14ac:dyDescent="0.25">
      <c r="B12" s="63">
        <v>1957</v>
      </c>
      <c r="C12" s="63" t="s">
        <v>100</v>
      </c>
      <c r="D12" s="63" t="s">
        <v>103</v>
      </c>
    </row>
    <row r="13" spans="2:4" ht="25.5" x14ac:dyDescent="0.25">
      <c r="B13" s="63">
        <v>1958</v>
      </c>
      <c r="C13" s="63" t="s">
        <v>100</v>
      </c>
      <c r="D13" s="63" t="s">
        <v>104</v>
      </c>
    </row>
    <row r="14" spans="2:4" ht="25.5" x14ac:dyDescent="0.25">
      <c r="B14" s="63">
        <v>1959</v>
      </c>
      <c r="C14" s="63" t="s">
        <v>100</v>
      </c>
      <c r="D14" s="63" t="s">
        <v>105</v>
      </c>
    </row>
    <row r="15" spans="2:4" x14ac:dyDescent="0.25">
      <c r="B15" s="63" t="s">
        <v>106</v>
      </c>
      <c r="C15" s="63" t="s">
        <v>100</v>
      </c>
      <c r="D15" s="63" t="s">
        <v>107</v>
      </c>
    </row>
    <row r="16" spans="2:4" x14ac:dyDescent="0.25">
      <c r="B16" s="81"/>
      <c r="C16" s="81"/>
      <c r="D16" s="81"/>
    </row>
    <row r="17" spans="2:2" x14ac:dyDescent="0.25">
      <c r="B17" s="6" t="s">
        <v>200</v>
      </c>
    </row>
    <row r="18" spans="2:2" x14ac:dyDescent="0.25">
      <c r="B18" s="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showGridLines="0" zoomScaleNormal="100" workbookViewId="0"/>
  </sheetViews>
  <sheetFormatPr baseColWidth="10" defaultColWidth="11.42578125" defaultRowHeight="12.75" x14ac:dyDescent="0.25"/>
  <cols>
    <col min="1" max="1" width="2.28515625" style="1" customWidth="1"/>
    <col min="2" max="2" width="29.7109375" style="1" customWidth="1"/>
    <col min="3" max="16384" width="11.42578125" style="1"/>
  </cols>
  <sheetData>
    <row r="1" spans="2:5" ht="13.5" customHeight="1" x14ac:dyDescent="0.25"/>
    <row r="2" spans="2:5" s="4" customFormat="1" x14ac:dyDescent="0.25">
      <c r="B2" s="5" t="s">
        <v>170</v>
      </c>
    </row>
    <row r="4" spans="2:5" ht="25.5" customHeight="1" x14ac:dyDescent="0.25">
      <c r="B4" s="116" t="s">
        <v>70</v>
      </c>
      <c r="C4" s="115" t="s">
        <v>232</v>
      </c>
      <c r="D4" s="117" t="s">
        <v>109</v>
      </c>
      <c r="E4" s="110" t="s">
        <v>110</v>
      </c>
    </row>
    <row r="5" spans="2:5" x14ac:dyDescent="0.25">
      <c r="B5" s="116"/>
      <c r="C5" s="118"/>
      <c r="D5" s="117"/>
      <c r="E5" s="110"/>
    </row>
    <row r="6" spans="2:5" ht="25.5" customHeight="1" x14ac:dyDescent="0.25">
      <c r="B6" s="116"/>
      <c r="C6" s="119"/>
      <c r="D6" s="117"/>
      <c r="E6" s="110"/>
    </row>
    <row r="7" spans="2:5" x14ac:dyDescent="0.25">
      <c r="B7" s="74">
        <v>1943</v>
      </c>
      <c r="C7" s="80">
        <v>160</v>
      </c>
      <c r="D7" s="74">
        <v>150</v>
      </c>
      <c r="E7" s="74">
        <v>150</v>
      </c>
    </row>
    <row r="8" spans="2:5" x14ac:dyDescent="0.25">
      <c r="B8" s="74">
        <v>1944</v>
      </c>
      <c r="C8" s="74">
        <v>160</v>
      </c>
      <c r="D8" s="74">
        <v>152</v>
      </c>
      <c r="E8" s="74">
        <v>150</v>
      </c>
    </row>
    <row r="9" spans="2:5" x14ac:dyDescent="0.25">
      <c r="B9" s="74">
        <v>1945</v>
      </c>
      <c r="C9" s="74">
        <v>160</v>
      </c>
      <c r="D9" s="74">
        <v>154</v>
      </c>
      <c r="E9" s="74">
        <v>150</v>
      </c>
    </row>
    <row r="10" spans="2:5" x14ac:dyDescent="0.25">
      <c r="B10" s="74">
        <v>1946</v>
      </c>
      <c r="C10" s="74">
        <v>160</v>
      </c>
      <c r="D10" s="74">
        <v>156</v>
      </c>
      <c r="E10" s="74">
        <v>150</v>
      </c>
    </row>
    <row r="11" spans="2:5" x14ac:dyDescent="0.25">
      <c r="B11" s="74">
        <v>1947</v>
      </c>
      <c r="C11" s="74">
        <v>160</v>
      </c>
      <c r="D11" s="74">
        <v>158</v>
      </c>
      <c r="E11" s="74">
        <v>150</v>
      </c>
    </row>
    <row r="12" spans="2:5" x14ac:dyDescent="0.25">
      <c r="B12" s="74">
        <v>1948</v>
      </c>
      <c r="C12" s="74">
        <v>160</v>
      </c>
      <c r="D12" s="74">
        <v>160</v>
      </c>
      <c r="E12" s="74">
        <v>150</v>
      </c>
    </row>
    <row r="13" spans="2:5" x14ac:dyDescent="0.25">
      <c r="B13" s="74">
        <v>1949</v>
      </c>
      <c r="C13" s="74">
        <v>161</v>
      </c>
      <c r="D13" s="74">
        <v>161</v>
      </c>
      <c r="E13" s="74">
        <v>152</v>
      </c>
    </row>
    <row r="14" spans="2:5" x14ac:dyDescent="0.25">
      <c r="B14" s="74">
        <v>1950</v>
      </c>
      <c r="C14" s="74">
        <v>162</v>
      </c>
      <c r="D14" s="74">
        <v>162</v>
      </c>
      <c r="E14" s="74">
        <v>154</v>
      </c>
    </row>
    <row r="15" spans="2:5" x14ac:dyDescent="0.25">
      <c r="B15" s="74">
        <v>1951</v>
      </c>
      <c r="C15" s="74">
        <v>163</v>
      </c>
      <c r="D15" s="74">
        <v>163</v>
      </c>
      <c r="E15" s="74">
        <v>156</v>
      </c>
    </row>
    <row r="16" spans="2:5" x14ac:dyDescent="0.25">
      <c r="B16" s="74">
        <v>1952</v>
      </c>
      <c r="C16" s="74">
        <v>164</v>
      </c>
      <c r="D16" s="74">
        <v>164</v>
      </c>
      <c r="E16" s="74">
        <v>158</v>
      </c>
    </row>
    <row r="17" spans="2:5" x14ac:dyDescent="0.25">
      <c r="B17" s="74">
        <v>1953</v>
      </c>
      <c r="C17" s="74">
        <v>165</v>
      </c>
      <c r="D17" s="74">
        <v>165</v>
      </c>
      <c r="E17" s="74">
        <v>160</v>
      </c>
    </row>
    <row r="18" spans="2:5" x14ac:dyDescent="0.25">
      <c r="B18" s="74">
        <v>1954</v>
      </c>
      <c r="C18" s="74">
        <v>165</v>
      </c>
      <c r="D18" s="74">
        <v>165</v>
      </c>
      <c r="E18" s="74">
        <v>161</v>
      </c>
    </row>
    <row r="19" spans="2:5" x14ac:dyDescent="0.25">
      <c r="B19" s="74">
        <v>1955</v>
      </c>
      <c r="C19" s="74">
        <v>166</v>
      </c>
      <c r="D19" s="74">
        <v>166</v>
      </c>
      <c r="E19" s="74">
        <v>162</v>
      </c>
    </row>
    <row r="20" spans="2:5" x14ac:dyDescent="0.25">
      <c r="B20" s="74">
        <v>1956</v>
      </c>
      <c r="C20" s="74">
        <v>166</v>
      </c>
      <c r="D20" s="74">
        <v>166</v>
      </c>
      <c r="E20" s="74">
        <v>163</v>
      </c>
    </row>
    <row r="21" spans="2:5" x14ac:dyDescent="0.25">
      <c r="B21" s="74">
        <v>1957</v>
      </c>
      <c r="C21" s="74">
        <v>166</v>
      </c>
      <c r="D21" s="74">
        <v>166</v>
      </c>
      <c r="E21" s="74">
        <v>165</v>
      </c>
    </row>
    <row r="22" spans="2:5" x14ac:dyDescent="0.25">
      <c r="B22" s="74">
        <v>1958</v>
      </c>
      <c r="C22" s="74">
        <v>167</v>
      </c>
      <c r="D22" s="74">
        <v>167</v>
      </c>
      <c r="E22" s="74">
        <v>165</v>
      </c>
    </row>
    <row r="23" spans="2:5" x14ac:dyDescent="0.25">
      <c r="B23" s="74" t="s">
        <v>111</v>
      </c>
      <c r="C23" s="74">
        <v>167</v>
      </c>
      <c r="D23" s="74">
        <v>167</v>
      </c>
      <c r="E23" s="74">
        <v>166</v>
      </c>
    </row>
    <row r="24" spans="2:5" x14ac:dyDescent="0.25">
      <c r="B24" s="74">
        <v>1961</v>
      </c>
      <c r="C24" s="74">
        <v>168</v>
      </c>
      <c r="D24" s="74">
        <v>168</v>
      </c>
      <c r="E24" s="74">
        <v>166</v>
      </c>
    </row>
    <row r="25" spans="2:5" x14ac:dyDescent="0.25">
      <c r="B25" s="74" t="s">
        <v>112</v>
      </c>
      <c r="C25" s="74">
        <v>168</v>
      </c>
      <c r="D25" s="74">
        <v>168</v>
      </c>
      <c r="E25" s="74">
        <v>167</v>
      </c>
    </row>
    <row r="26" spans="2:5" x14ac:dyDescent="0.25">
      <c r="B26" s="74" t="s">
        <v>113</v>
      </c>
      <c r="C26" s="74">
        <v>169</v>
      </c>
      <c r="D26" s="74">
        <v>169</v>
      </c>
      <c r="E26" s="74">
        <v>167</v>
      </c>
    </row>
    <row r="27" spans="2:5" x14ac:dyDescent="0.25">
      <c r="B27" s="74">
        <v>1966</v>
      </c>
      <c r="C27" s="74">
        <v>169</v>
      </c>
      <c r="D27" s="74">
        <v>169</v>
      </c>
      <c r="E27" s="74">
        <v>168</v>
      </c>
    </row>
    <row r="28" spans="2:5" x14ac:dyDescent="0.25">
      <c r="B28" s="74" t="s">
        <v>114</v>
      </c>
      <c r="C28" s="74">
        <v>170</v>
      </c>
      <c r="D28" s="74">
        <v>170</v>
      </c>
      <c r="E28" s="74">
        <v>168</v>
      </c>
    </row>
    <row r="29" spans="2:5" x14ac:dyDescent="0.25">
      <c r="B29" s="74">
        <v>1969</v>
      </c>
      <c r="C29" s="74">
        <v>170</v>
      </c>
      <c r="D29" s="74">
        <v>170</v>
      </c>
      <c r="E29" s="74">
        <v>169</v>
      </c>
    </row>
    <row r="30" spans="2:5" x14ac:dyDescent="0.25">
      <c r="B30" s="74" t="s">
        <v>115</v>
      </c>
      <c r="C30" s="74">
        <v>171</v>
      </c>
      <c r="D30" s="74">
        <v>171</v>
      </c>
      <c r="E30" s="74">
        <v>169</v>
      </c>
    </row>
    <row r="31" spans="2:5" x14ac:dyDescent="0.25">
      <c r="B31" s="74">
        <v>1972</v>
      </c>
      <c r="C31" s="74">
        <v>171</v>
      </c>
      <c r="D31" s="74">
        <v>171</v>
      </c>
      <c r="E31" s="74">
        <v>170</v>
      </c>
    </row>
    <row r="32" spans="2:5" x14ac:dyDescent="0.25">
      <c r="B32" s="74" t="s">
        <v>116</v>
      </c>
      <c r="C32" s="74">
        <v>172</v>
      </c>
      <c r="D32" s="74">
        <v>172</v>
      </c>
      <c r="E32" s="74">
        <v>170</v>
      </c>
    </row>
    <row r="33" spans="2:5" x14ac:dyDescent="0.25">
      <c r="B33" s="74" t="s">
        <v>117</v>
      </c>
      <c r="C33" s="74">
        <v>172</v>
      </c>
      <c r="D33" s="74">
        <v>172</v>
      </c>
      <c r="E33" s="74">
        <v>171</v>
      </c>
    </row>
    <row r="34" spans="2:5" x14ac:dyDescent="0.25">
      <c r="B34" s="74" t="s">
        <v>118</v>
      </c>
      <c r="C34" s="74">
        <v>172</v>
      </c>
      <c r="D34" s="74">
        <v>172</v>
      </c>
      <c r="E34" s="74">
        <v>172</v>
      </c>
    </row>
    <row r="36" spans="2:5" x14ac:dyDescent="0.25">
      <c r="B36" s="6" t="s">
        <v>200</v>
      </c>
    </row>
  </sheetData>
  <mergeCells count="4">
    <mergeCell ref="B4:B6"/>
    <mergeCell ref="D4:D6"/>
    <mergeCell ref="E4:E6"/>
    <mergeCell ref="C4: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6"/>
  <sheetViews>
    <sheetView showGridLines="0" zoomScaleNormal="100" workbookViewId="0">
      <selection activeCell="G7" sqref="G7"/>
    </sheetView>
  </sheetViews>
  <sheetFormatPr baseColWidth="10" defaultColWidth="11.42578125" defaultRowHeight="12.75" x14ac:dyDescent="0.25"/>
  <cols>
    <col min="1" max="1" width="5.5703125" style="1" customWidth="1"/>
    <col min="2" max="2" width="29.7109375" style="1" customWidth="1"/>
    <col min="3" max="16384" width="11.42578125" style="1"/>
  </cols>
  <sheetData>
    <row r="1" spans="2:28" ht="21.75" customHeight="1" x14ac:dyDescent="0.25"/>
    <row r="2" spans="2:28" s="4" customFormat="1" ht="33.75" customHeight="1" x14ac:dyDescent="0.25">
      <c r="B2" s="104" t="s">
        <v>263</v>
      </c>
      <c r="C2" s="104"/>
      <c r="D2" s="104"/>
      <c r="E2" s="104"/>
      <c r="F2" s="104"/>
      <c r="G2" s="104"/>
      <c r="H2" s="104"/>
      <c r="I2" s="104"/>
      <c r="J2" s="104"/>
      <c r="K2" s="104"/>
    </row>
    <row r="4" spans="2:28" ht="42" customHeight="1" x14ac:dyDescent="0.25">
      <c r="B4" s="66" t="s">
        <v>70</v>
      </c>
      <c r="C4" s="66">
        <v>1958</v>
      </c>
      <c r="D4" s="66">
        <v>1959</v>
      </c>
      <c r="E4" s="66">
        <v>1960</v>
      </c>
      <c r="F4" s="66">
        <v>1961</v>
      </c>
      <c r="G4" s="66">
        <v>1962</v>
      </c>
      <c r="H4" s="66">
        <v>1963</v>
      </c>
      <c r="I4" s="66">
        <v>1964</v>
      </c>
      <c r="J4" s="66">
        <v>1965</v>
      </c>
      <c r="K4" s="66">
        <v>1966</v>
      </c>
      <c r="L4" s="66">
        <v>1967</v>
      </c>
      <c r="M4" s="66">
        <v>1968</v>
      </c>
      <c r="N4" s="66">
        <v>1969</v>
      </c>
      <c r="O4" s="66">
        <v>1970</v>
      </c>
      <c r="P4" s="66">
        <v>1971</v>
      </c>
      <c r="Q4" s="66">
        <v>1972</v>
      </c>
      <c r="R4" s="66">
        <v>1973</v>
      </c>
      <c r="S4" s="66">
        <v>1974</v>
      </c>
      <c r="T4" s="66">
        <v>1975</v>
      </c>
      <c r="U4" s="66">
        <v>1976</v>
      </c>
      <c r="V4" s="66">
        <v>1977</v>
      </c>
      <c r="W4" s="66">
        <v>1978</v>
      </c>
      <c r="X4" s="66">
        <v>1979</v>
      </c>
      <c r="Y4" s="66">
        <v>1980</v>
      </c>
      <c r="Z4" s="66">
        <v>1981</v>
      </c>
      <c r="AA4" s="66">
        <v>1982</v>
      </c>
      <c r="AB4" s="66">
        <v>1983</v>
      </c>
    </row>
    <row r="5" spans="2:28" ht="39.950000000000003" customHeight="1" x14ac:dyDescent="0.25">
      <c r="B5" s="10" t="s">
        <v>188</v>
      </c>
      <c r="C5" s="60">
        <v>1.54160319161492</v>
      </c>
      <c r="D5" s="60">
        <v>5.4039506606585901</v>
      </c>
      <c r="E5" s="60">
        <v>4.7999068708109602</v>
      </c>
      <c r="F5" s="60">
        <v>6.4405810470234801</v>
      </c>
      <c r="G5" s="60">
        <v>1.0400668541325</v>
      </c>
      <c r="H5" s="60">
        <v>4.7638017076585797</v>
      </c>
      <c r="I5" s="60">
        <v>3.3160590730122199</v>
      </c>
      <c r="J5" s="60">
        <v>4.3472898625690801</v>
      </c>
      <c r="K5" s="60">
        <v>3.9542010632832598</v>
      </c>
      <c r="L5" s="60">
        <v>5.4623054866752003</v>
      </c>
      <c r="M5" s="60">
        <v>0.641142379218823</v>
      </c>
      <c r="N5" s="60">
        <v>3.0556729723677498</v>
      </c>
      <c r="O5" s="60">
        <v>2.46860972233516</v>
      </c>
      <c r="P5" s="60">
        <v>1.35210126829281</v>
      </c>
      <c r="Q5" s="60">
        <v>-2.3752051406733399</v>
      </c>
      <c r="R5" s="60">
        <v>-4.0713828322619099</v>
      </c>
      <c r="S5" s="60">
        <v>-3.2068488504433299</v>
      </c>
      <c r="T5" s="60">
        <v>-5.6555553839099204</v>
      </c>
      <c r="U5" s="60">
        <v>-7.94609075075057</v>
      </c>
      <c r="V5" s="60">
        <v>-8.5420774054621091</v>
      </c>
      <c r="W5" s="60">
        <v>-9.1063686834864797</v>
      </c>
      <c r="X5" s="60">
        <v>-9.9968911488423604</v>
      </c>
      <c r="Y5" s="60">
        <v>-5.8580133688479599</v>
      </c>
      <c r="Z5" s="60">
        <v>-8.6462123511440208</v>
      </c>
      <c r="AA5" s="60">
        <v>-8.6685090700169205</v>
      </c>
      <c r="AB5" s="60">
        <v>-11.460730455418</v>
      </c>
    </row>
    <row r="6" spans="2:28" ht="39.950000000000003" customHeight="1" x14ac:dyDescent="0.25">
      <c r="B6" s="12" t="s">
        <v>76</v>
      </c>
      <c r="C6" s="60">
        <v>34.382551611538702</v>
      </c>
      <c r="D6" s="60">
        <v>36.184381164821197</v>
      </c>
      <c r="E6" s="60">
        <v>33.975893694274902</v>
      </c>
      <c r="F6" s="60">
        <v>34.537828951539197</v>
      </c>
      <c r="G6" s="60">
        <v>30.126385721407601</v>
      </c>
      <c r="H6" s="60">
        <v>32.061345859775301</v>
      </c>
      <c r="I6" s="60">
        <v>30.0504272280529</v>
      </c>
      <c r="J6" s="60">
        <v>30.6705446375171</v>
      </c>
      <c r="K6" s="60">
        <v>29.445645217769901</v>
      </c>
      <c r="L6" s="60">
        <v>29.192011946683099</v>
      </c>
      <c r="M6" s="60">
        <v>27.1520823098252</v>
      </c>
      <c r="N6" s="60">
        <v>27.661735850988201</v>
      </c>
      <c r="O6" s="60">
        <v>28.221974264471399</v>
      </c>
      <c r="P6" s="60">
        <v>28.6089000422864</v>
      </c>
      <c r="Q6" s="60">
        <v>28.122714843359301</v>
      </c>
      <c r="R6" s="60">
        <v>26.871068252130598</v>
      </c>
      <c r="S6" s="60">
        <v>27.958267824519599</v>
      </c>
      <c r="T6" s="60">
        <v>27.460344918427001</v>
      </c>
      <c r="U6" s="60">
        <v>27.716606533046399</v>
      </c>
      <c r="V6" s="60">
        <v>26.252368895935</v>
      </c>
      <c r="W6" s="60">
        <v>29.100982920887802</v>
      </c>
      <c r="X6" s="60">
        <v>27.188452693605001</v>
      </c>
      <c r="Y6" s="60">
        <v>28.262231733853898</v>
      </c>
      <c r="Z6" s="60">
        <v>26.6786087167559</v>
      </c>
      <c r="AA6" s="60">
        <v>27.999897728553201</v>
      </c>
      <c r="AB6" s="60">
        <v>26.873386797837</v>
      </c>
    </row>
    <row r="7" spans="2:28" ht="39.950000000000003" customHeight="1" x14ac:dyDescent="0.25">
      <c r="B7" s="12" t="s">
        <v>189</v>
      </c>
      <c r="C7" s="60">
        <v>-25.903839669685901</v>
      </c>
      <c r="D7" s="60">
        <v>-25.860753466816199</v>
      </c>
      <c r="E7" s="60">
        <v>-25.579055282955999</v>
      </c>
      <c r="F7" s="60">
        <v>-24.931105668150899</v>
      </c>
      <c r="G7" s="60">
        <v>-24.4039816750136</v>
      </c>
      <c r="H7" s="60">
        <v>-24.576308325503501</v>
      </c>
      <c r="I7" s="60">
        <v>-24.127895827806501</v>
      </c>
      <c r="J7" s="60">
        <v>-24.112637501672801</v>
      </c>
      <c r="K7" s="60">
        <v>-24.278680574708201</v>
      </c>
      <c r="L7" s="60">
        <v>-23.581380410977701</v>
      </c>
      <c r="M7" s="60">
        <v>-23.100092305719599</v>
      </c>
      <c r="N7" s="60">
        <v>-22.841162202711299</v>
      </c>
      <c r="O7" s="60">
        <v>-23.6323697522418</v>
      </c>
      <c r="P7" s="60">
        <v>-23.674148051242099</v>
      </c>
      <c r="Q7" s="60">
        <v>-23.832904634354598</v>
      </c>
      <c r="R7" s="60">
        <v>-23.251235713309701</v>
      </c>
      <c r="S7" s="60">
        <v>-23.907767049335501</v>
      </c>
      <c r="T7" s="60">
        <v>-23.957115842801901</v>
      </c>
      <c r="U7" s="60">
        <v>-24.237754496539399</v>
      </c>
      <c r="V7" s="60">
        <v>-23.651566617337899</v>
      </c>
      <c r="W7" s="60">
        <v>-24.9546667556255</v>
      </c>
      <c r="X7" s="60">
        <v>-24.428087658983902</v>
      </c>
      <c r="Y7" s="60">
        <v>-23.431913962780499</v>
      </c>
      <c r="Z7" s="60">
        <v>-23.478104557834101</v>
      </c>
      <c r="AA7" s="60">
        <v>-23.988507399886899</v>
      </c>
      <c r="AB7" s="60">
        <v>-23.711162021119002</v>
      </c>
    </row>
    <row r="8" spans="2:28" ht="39.950000000000003" customHeight="1" x14ac:dyDescent="0.25">
      <c r="B8" s="12" t="s">
        <v>77</v>
      </c>
      <c r="C8" s="60">
        <v>2.00868748082241</v>
      </c>
      <c r="D8" s="60">
        <v>3.1288629829758001</v>
      </c>
      <c r="E8" s="60">
        <v>3.3382800715171599</v>
      </c>
      <c r="F8" s="60">
        <v>4.3328675667122196</v>
      </c>
      <c r="G8" s="60">
        <v>3.22231310786227</v>
      </c>
      <c r="H8" s="60">
        <v>3.89021755729918</v>
      </c>
      <c r="I8" s="60">
        <v>4.3754026882071804</v>
      </c>
      <c r="J8" s="60">
        <v>5.3324520563860203</v>
      </c>
      <c r="K8" s="60">
        <v>5.2761543841579703</v>
      </c>
      <c r="L8" s="60">
        <v>6.0214005610699299</v>
      </c>
      <c r="M8" s="60">
        <v>5.1594114422267499</v>
      </c>
      <c r="N8" s="60">
        <v>5.9936894792087401</v>
      </c>
      <c r="O8" s="60">
        <v>4.7030634223580803</v>
      </c>
      <c r="P8" s="60">
        <v>4.32583087250684</v>
      </c>
      <c r="Q8" s="60">
        <v>3.8782662342466501</v>
      </c>
      <c r="R8" s="60">
        <v>3.8837635390382101</v>
      </c>
      <c r="S8" s="60">
        <v>2.8604441513489101</v>
      </c>
      <c r="T8" s="60">
        <v>2.5290368042450102</v>
      </c>
      <c r="U8" s="60">
        <v>1.9504912630433899</v>
      </c>
      <c r="V8" s="60">
        <v>1.54768160285947</v>
      </c>
      <c r="W8" s="60">
        <v>0.38852903620222901</v>
      </c>
      <c r="X8" s="60">
        <v>0.76522309001438804</v>
      </c>
      <c r="Y8" s="60">
        <v>1.36353609479771</v>
      </c>
      <c r="Z8" s="60">
        <v>1.06634150671015</v>
      </c>
      <c r="AA8" s="60">
        <v>0.47465513235670598</v>
      </c>
      <c r="AB8" s="60">
        <v>0.64144598560085198</v>
      </c>
    </row>
    <row r="9" spans="2:28" ht="39.950000000000003" customHeight="1" x14ac:dyDescent="0.25">
      <c r="B9" s="12" t="s">
        <v>73</v>
      </c>
      <c r="C9" s="60">
        <v>7.6379116373859999</v>
      </c>
      <c r="D9" s="60">
        <v>8.2975720550810106</v>
      </c>
      <c r="E9" s="60">
        <v>8.3180993979665505</v>
      </c>
      <c r="F9" s="60">
        <v>8.2547728765362791</v>
      </c>
      <c r="G9" s="60">
        <v>8.1142612488383001</v>
      </c>
      <c r="H9" s="60">
        <v>8.5175846786467808</v>
      </c>
      <c r="I9" s="60">
        <v>8.4012697558796603</v>
      </c>
      <c r="J9" s="60">
        <v>8.4272316874580895</v>
      </c>
      <c r="K9" s="60">
        <v>8.7481079612956503</v>
      </c>
      <c r="L9" s="60">
        <v>8.6230120024749208</v>
      </c>
      <c r="M9" s="60">
        <v>8.0448770483336496</v>
      </c>
      <c r="N9" s="60">
        <v>8.3901207781807994</v>
      </c>
      <c r="O9" s="60">
        <v>8.9781450524095394</v>
      </c>
      <c r="P9" s="60">
        <v>8.7906444636706595</v>
      </c>
      <c r="Q9" s="60">
        <v>8.8122794856555302</v>
      </c>
      <c r="R9" s="60">
        <v>8.2065791599507403</v>
      </c>
      <c r="S9" s="60">
        <v>9.0022724556197709</v>
      </c>
      <c r="T9" s="60">
        <v>8.6358830327688203</v>
      </c>
      <c r="U9" s="60">
        <v>8.7805536615309805</v>
      </c>
      <c r="V9" s="60">
        <v>8.2964308330367</v>
      </c>
      <c r="W9" s="60">
        <v>8.86479903509907</v>
      </c>
      <c r="X9" s="60">
        <v>8.2696995882912496</v>
      </c>
      <c r="Y9" s="60">
        <v>8.8278867116642399</v>
      </c>
      <c r="Z9" s="60">
        <v>8.3732274822234896</v>
      </c>
      <c r="AA9" s="60">
        <v>8.6281774690724298</v>
      </c>
      <c r="AB9" s="60">
        <v>8.0571155620405399</v>
      </c>
    </row>
    <row r="10" spans="2:28" ht="39.950000000000003" customHeight="1" x14ac:dyDescent="0.25">
      <c r="B10" s="12" t="s">
        <v>190</v>
      </c>
      <c r="C10" s="60">
        <v>-12.8207666847368</v>
      </c>
      <c r="D10" s="60">
        <v>-12.810448770423401</v>
      </c>
      <c r="E10" s="60">
        <v>-11.881059160570199</v>
      </c>
      <c r="F10" s="60">
        <v>-12.1463200159815</v>
      </c>
      <c r="G10" s="60">
        <v>-12.035425643764</v>
      </c>
      <c r="H10" s="60">
        <v>-11.6981012978568</v>
      </c>
      <c r="I10" s="60">
        <v>-11.229777829036101</v>
      </c>
      <c r="J10" s="60">
        <v>-12.0560694879892</v>
      </c>
      <c r="K10" s="60">
        <v>-12.441413374242501</v>
      </c>
      <c r="L10" s="60">
        <v>-11.7322444597817</v>
      </c>
      <c r="M10" s="60">
        <v>-13.7397699372874</v>
      </c>
      <c r="N10" s="60">
        <v>-11.958120176863799</v>
      </c>
      <c r="O10" s="60">
        <v>-13.3626622709125</v>
      </c>
      <c r="P10" s="60">
        <v>-14.397444060407899</v>
      </c>
      <c r="Q10" s="60">
        <v>-17.002346428221699</v>
      </c>
      <c r="R10" s="60">
        <v>-17.525866142943599</v>
      </c>
      <c r="S10" s="60">
        <v>-17.847131297007799</v>
      </c>
      <c r="T10" s="60">
        <v>-18.369424444056499</v>
      </c>
      <c r="U10" s="60">
        <v>-20.850167488854499</v>
      </c>
      <c r="V10" s="60">
        <v>-19.330293725789598</v>
      </c>
      <c r="W10" s="60">
        <v>-21.8549580834122</v>
      </c>
      <c r="X10" s="60">
        <v>-20.9998203850073</v>
      </c>
      <c r="Y10" s="60">
        <v>-19.546224224228499</v>
      </c>
      <c r="Z10" s="60">
        <v>-20.384674512561698</v>
      </c>
      <c r="AA10" s="60">
        <v>-21.167608560592299</v>
      </c>
      <c r="AB10" s="60">
        <v>-22.025463583147602</v>
      </c>
    </row>
    <row r="11" spans="2:28" ht="39.950000000000003" customHeight="1" x14ac:dyDescent="0.25">
      <c r="B11" s="12" t="s">
        <v>191</v>
      </c>
      <c r="C11" s="60">
        <v>-0.57623095694181203</v>
      </c>
      <c r="D11" s="60">
        <v>-0.27616006587015601</v>
      </c>
      <c r="E11" s="60">
        <v>6.4970996508410303E-2</v>
      </c>
      <c r="F11" s="60">
        <v>-0.14998239290861901</v>
      </c>
      <c r="G11" s="60">
        <v>0.36768595875708399</v>
      </c>
      <c r="H11" s="60">
        <v>0.56961272807643104</v>
      </c>
      <c r="I11" s="60">
        <v>0.50284101852506702</v>
      </c>
      <c r="J11" s="60">
        <v>0.40944209334174397</v>
      </c>
      <c r="K11" s="60">
        <v>1.6859594671325999</v>
      </c>
      <c r="L11" s="60">
        <v>1.80467171577394</v>
      </c>
      <c r="M11" s="60">
        <v>2.2936349500845599</v>
      </c>
      <c r="N11" s="60">
        <v>1.61734687661622</v>
      </c>
      <c r="O11" s="60">
        <v>2.49367809325441</v>
      </c>
      <c r="P11" s="60">
        <v>2.5995891405476099</v>
      </c>
      <c r="Q11" s="60">
        <v>2.9358726246300799</v>
      </c>
      <c r="R11" s="60">
        <v>2.8889053641793598</v>
      </c>
      <c r="S11" s="60">
        <v>3.4592038445339401</v>
      </c>
      <c r="T11" s="60">
        <v>3.1067655511664798</v>
      </c>
      <c r="U11" s="60">
        <v>3.37600546194076</v>
      </c>
      <c r="V11" s="60">
        <v>3.0556105387705799</v>
      </c>
      <c r="W11" s="60">
        <v>4.2982447444950598</v>
      </c>
      <c r="X11" s="60">
        <v>3.90652077906923</v>
      </c>
      <c r="Y11" s="60">
        <v>3.7589607913900598</v>
      </c>
      <c r="Z11" s="60">
        <v>3.9048832899511798</v>
      </c>
      <c r="AA11" s="60">
        <v>3.9544187797935901</v>
      </c>
      <c r="AB11" s="60">
        <v>3.63495270444262</v>
      </c>
    </row>
    <row r="12" spans="2:28" ht="39.950000000000003" customHeight="1" x14ac:dyDescent="0.25">
      <c r="B12" s="12" t="s">
        <v>74</v>
      </c>
      <c r="C12" s="60">
        <v>-1.2513012969456201</v>
      </c>
      <c r="D12" s="60">
        <v>-1.3345464789668899</v>
      </c>
      <c r="E12" s="60">
        <v>-1.65322091990867</v>
      </c>
      <c r="F12" s="60">
        <v>-1.78242589050962</v>
      </c>
      <c r="G12" s="60">
        <v>-2.4762135847105302</v>
      </c>
      <c r="H12" s="60">
        <v>-2.4611701614283801</v>
      </c>
      <c r="I12" s="60">
        <v>-3.0725531722629</v>
      </c>
      <c r="J12" s="60">
        <v>-3.0140852053576901</v>
      </c>
      <c r="K12" s="60">
        <v>-3.1844846531422801</v>
      </c>
      <c r="L12" s="60">
        <v>-3.5788211637241401</v>
      </c>
      <c r="M12" s="60">
        <v>-3.8840101842477401</v>
      </c>
      <c r="N12" s="60">
        <v>-4.3201692102740896</v>
      </c>
      <c r="O12" s="60">
        <v>-3.63589915806882</v>
      </c>
      <c r="P12" s="60">
        <v>-3.43792496004929</v>
      </c>
      <c r="Q12" s="60">
        <v>-3.85988465931112</v>
      </c>
      <c r="R12" s="60">
        <v>-3.8297994601730099</v>
      </c>
      <c r="S12" s="60">
        <v>-3.1811391835655498</v>
      </c>
      <c r="T12" s="60">
        <v>-3.2300395675576801</v>
      </c>
      <c r="U12" s="60">
        <v>-3.1686277337357001</v>
      </c>
      <c r="V12" s="60">
        <v>-3.1009306874457101</v>
      </c>
      <c r="W12" s="60">
        <v>-2.84955568932646</v>
      </c>
      <c r="X12" s="60">
        <v>-2.8444343240984402</v>
      </c>
      <c r="Y12" s="60">
        <v>-3.2905438717018098</v>
      </c>
      <c r="Z12" s="60">
        <v>-3.0754288495864399</v>
      </c>
      <c r="AA12" s="60">
        <v>-2.8302110113477901</v>
      </c>
      <c r="AB12" s="60">
        <v>-2.7781339948780301</v>
      </c>
    </row>
    <row r="13" spans="2:28" ht="39.950000000000003" customHeight="1" x14ac:dyDescent="0.25">
      <c r="B13" s="12" t="s">
        <v>79</v>
      </c>
      <c r="C13" s="60">
        <v>-1.9354089298219701</v>
      </c>
      <c r="D13" s="60">
        <v>-1.92495676014277</v>
      </c>
      <c r="E13" s="60">
        <v>-1.7840019260212701</v>
      </c>
      <c r="F13" s="60">
        <v>-1.67505438021355</v>
      </c>
      <c r="G13" s="60">
        <v>-1.87495827924461</v>
      </c>
      <c r="H13" s="60">
        <v>-1.53937933135045</v>
      </c>
      <c r="I13" s="60">
        <v>-1.58365478854706</v>
      </c>
      <c r="J13" s="60">
        <v>-1.30958841711422</v>
      </c>
      <c r="K13" s="60">
        <v>-1.29708736497991</v>
      </c>
      <c r="L13" s="60">
        <v>-1.28634470484317</v>
      </c>
      <c r="M13" s="60">
        <v>-1.28499094399648</v>
      </c>
      <c r="N13" s="60">
        <v>-1.4877684227769701</v>
      </c>
      <c r="O13" s="60">
        <v>-1.29731992893523</v>
      </c>
      <c r="P13" s="60">
        <v>-1.46334617901946</v>
      </c>
      <c r="Q13" s="60">
        <v>-1.4292026066774699</v>
      </c>
      <c r="R13" s="60">
        <v>-1.3147978311344699</v>
      </c>
      <c r="S13" s="60">
        <v>-1.5509995965566701</v>
      </c>
      <c r="T13" s="60">
        <v>-1.8310058361011401</v>
      </c>
      <c r="U13" s="60">
        <v>-1.51319795118245</v>
      </c>
      <c r="V13" s="60">
        <v>-1.6113782454907</v>
      </c>
      <c r="W13" s="60">
        <v>-2.0997438918063702</v>
      </c>
      <c r="X13" s="60">
        <v>-1.85444493173255</v>
      </c>
      <c r="Y13" s="60">
        <v>-1.80194664184313</v>
      </c>
      <c r="Z13" s="60">
        <v>-1.7310654268025401</v>
      </c>
      <c r="AA13" s="60">
        <v>-1.73933120796591</v>
      </c>
      <c r="AB13" s="60">
        <v>-2.1528719061944699</v>
      </c>
    </row>
    <row r="15" spans="2:28" x14ac:dyDescent="0.25">
      <c r="B15" s="101" t="s">
        <v>195</v>
      </c>
      <c r="C15" s="102"/>
      <c r="D15" s="102"/>
      <c r="E15" s="102"/>
      <c r="F15" s="102"/>
      <c r="G15" s="102"/>
      <c r="H15" s="102"/>
      <c r="I15" s="102"/>
    </row>
    <row r="16" spans="2:28" x14ac:dyDescent="0.25">
      <c r="B16" s="100" t="s">
        <v>196</v>
      </c>
      <c r="C16" s="100"/>
      <c r="D16" s="100"/>
      <c r="E16" s="100"/>
      <c r="F16" s="100"/>
      <c r="G16" s="100"/>
      <c r="H16" s="100"/>
      <c r="I16" s="100"/>
    </row>
  </sheetData>
  <mergeCells count="3">
    <mergeCell ref="B16:I16"/>
    <mergeCell ref="B15:I15"/>
    <mergeCell ref="B2:K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zoomScaleNormal="100" workbookViewId="0">
      <selection activeCell="B6" sqref="B6:B8"/>
    </sheetView>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4" ht="21.75" customHeight="1" x14ac:dyDescent="0.25"/>
    <row r="2" spans="2:4" s="4" customFormat="1" x14ac:dyDescent="0.25">
      <c r="B2" s="5" t="s">
        <v>169</v>
      </c>
    </row>
    <row r="4" spans="2:4" x14ac:dyDescent="0.25">
      <c r="B4" s="66" t="s">
        <v>119</v>
      </c>
      <c r="C4" s="66" t="s">
        <v>120</v>
      </c>
      <c r="D4" s="66" t="s">
        <v>121</v>
      </c>
    </row>
    <row r="5" spans="2:4" ht="23.45" customHeight="1" x14ac:dyDescent="0.25">
      <c r="B5" s="35" t="s">
        <v>6</v>
      </c>
      <c r="C5" s="96" t="s">
        <v>233</v>
      </c>
      <c r="D5" s="96" t="s">
        <v>122</v>
      </c>
    </row>
    <row r="6" spans="2:4" ht="51" x14ac:dyDescent="0.25">
      <c r="B6" s="120" t="s">
        <v>234</v>
      </c>
      <c r="C6" s="95" t="s">
        <v>236</v>
      </c>
      <c r="D6" s="96" t="s">
        <v>235</v>
      </c>
    </row>
    <row r="7" spans="2:4" x14ac:dyDescent="0.25">
      <c r="B7" s="120"/>
      <c r="C7" s="97"/>
      <c r="D7" s="98"/>
    </row>
    <row r="8" spans="2:4" ht="25.5" x14ac:dyDescent="0.25">
      <c r="B8" s="120"/>
      <c r="C8" s="99" t="s">
        <v>123</v>
      </c>
      <c r="D8" s="75" t="s">
        <v>124</v>
      </c>
    </row>
    <row r="10" spans="2:4" x14ac:dyDescent="0.25">
      <c r="B10" s="1" t="s">
        <v>200</v>
      </c>
    </row>
  </sheetData>
  <mergeCells count="1">
    <mergeCell ref="B6:B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zoomScaleNormal="100" workbookViewId="0"/>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6" ht="21.75" customHeight="1" x14ac:dyDescent="0.25"/>
    <row r="2" spans="2:6" s="4" customFormat="1" x14ac:dyDescent="0.25">
      <c r="B2" s="5" t="s">
        <v>168</v>
      </c>
    </row>
    <row r="4" spans="2:6" x14ac:dyDescent="0.25">
      <c r="B4" s="66" t="s">
        <v>125</v>
      </c>
      <c r="C4" s="66" t="s">
        <v>126</v>
      </c>
      <c r="D4" s="66" t="s">
        <v>127</v>
      </c>
      <c r="E4" s="66" t="s">
        <v>128</v>
      </c>
      <c r="F4" s="66" t="s">
        <v>5</v>
      </c>
    </row>
    <row r="5" spans="2:6" x14ac:dyDescent="0.25">
      <c r="B5" s="74" t="s">
        <v>14</v>
      </c>
      <c r="C5" s="74">
        <v>1.5</v>
      </c>
      <c r="D5" s="74">
        <v>91.3</v>
      </c>
      <c r="E5" s="74">
        <v>7.2</v>
      </c>
      <c r="F5" s="74">
        <v>100</v>
      </c>
    </row>
    <row r="6" spans="2:6" x14ac:dyDescent="0.25">
      <c r="B6" s="74" t="s">
        <v>62</v>
      </c>
      <c r="C6" s="74">
        <v>1.3</v>
      </c>
      <c r="D6" s="74">
        <v>90.9</v>
      </c>
      <c r="E6" s="74">
        <v>7.8</v>
      </c>
      <c r="F6" s="74">
        <v>100</v>
      </c>
    </row>
    <row r="7" spans="2:6" x14ac:dyDescent="0.25">
      <c r="B7" s="74" t="s">
        <v>63</v>
      </c>
      <c r="C7" s="74">
        <v>1.7</v>
      </c>
      <c r="D7" s="74">
        <v>91.8</v>
      </c>
      <c r="E7" s="74">
        <v>6.5</v>
      </c>
      <c r="F7" s="74">
        <v>100</v>
      </c>
    </row>
    <row r="9" spans="2:6" ht="15" customHeight="1" x14ac:dyDescent="0.25">
      <c r="B9" s="121" t="s">
        <v>195</v>
      </c>
      <c r="C9" s="121"/>
      <c r="D9" s="121"/>
      <c r="E9" s="121"/>
    </row>
    <row r="10" spans="2:6" x14ac:dyDescent="0.25">
      <c r="B10" s="6" t="s">
        <v>196</v>
      </c>
    </row>
  </sheetData>
  <mergeCells count="1">
    <mergeCell ref="B9: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showGridLines="0" zoomScaleNormal="100" workbookViewId="0">
      <selection activeCell="C5" sqref="C5"/>
    </sheetView>
  </sheetViews>
  <sheetFormatPr baseColWidth="10" defaultColWidth="11.42578125" defaultRowHeight="12.75" x14ac:dyDescent="0.25"/>
  <cols>
    <col min="1" max="1" width="3" style="1" customWidth="1"/>
    <col min="2" max="2" width="29.7109375" style="1" customWidth="1"/>
    <col min="3" max="3" width="21.42578125" style="1" customWidth="1"/>
    <col min="4" max="4" width="21.5703125" style="1" customWidth="1"/>
    <col min="5" max="16384" width="11.42578125" style="1"/>
  </cols>
  <sheetData>
    <row r="1" spans="2:7" ht="12" customHeight="1" x14ac:dyDescent="0.25"/>
    <row r="2" spans="2:7" s="4" customFormat="1" x14ac:dyDescent="0.25">
      <c r="B2" s="5" t="s">
        <v>167</v>
      </c>
    </row>
    <row r="4" spans="2:7" ht="25.5" x14ac:dyDescent="0.25">
      <c r="B4" s="66" t="s">
        <v>125</v>
      </c>
      <c r="C4" s="66">
        <v>0</v>
      </c>
      <c r="D4" s="66" t="s">
        <v>129</v>
      </c>
      <c r="E4" s="66" t="s">
        <v>130</v>
      </c>
      <c r="F4" s="66" t="s">
        <v>131</v>
      </c>
      <c r="G4" s="66" t="s">
        <v>5</v>
      </c>
    </row>
    <row r="5" spans="2:7" x14ac:dyDescent="0.25">
      <c r="B5" s="74" t="s">
        <v>14</v>
      </c>
      <c r="C5" s="74">
        <v>92.8</v>
      </c>
      <c r="D5" s="74">
        <v>5</v>
      </c>
      <c r="E5" s="74">
        <v>1.6</v>
      </c>
      <c r="F5" s="74">
        <v>0.7</v>
      </c>
      <c r="G5" s="74">
        <v>100</v>
      </c>
    </row>
    <row r="6" spans="2:7" x14ac:dyDescent="0.25">
      <c r="B6" s="74" t="s">
        <v>62</v>
      </c>
      <c r="C6" s="74">
        <v>92.2</v>
      </c>
      <c r="D6" s="74">
        <v>4.5999999999999996</v>
      </c>
      <c r="E6" s="74">
        <v>2.1</v>
      </c>
      <c r="F6" s="74">
        <v>1.1000000000000001</v>
      </c>
      <c r="G6" s="74">
        <v>100</v>
      </c>
    </row>
    <row r="7" spans="2:7" x14ac:dyDescent="0.25">
      <c r="B7" s="74" t="s">
        <v>63</v>
      </c>
      <c r="C7" s="74">
        <v>93.5</v>
      </c>
      <c r="D7" s="74">
        <v>5.6</v>
      </c>
      <c r="E7" s="74">
        <v>0.8</v>
      </c>
      <c r="F7" s="74">
        <v>0.1</v>
      </c>
      <c r="G7" s="74">
        <v>100</v>
      </c>
    </row>
    <row r="9" spans="2:7" x14ac:dyDescent="0.25">
      <c r="B9" s="100" t="s">
        <v>195</v>
      </c>
      <c r="C9" s="100"/>
      <c r="D9" s="100"/>
      <c r="E9" s="100"/>
      <c r="F9" s="100"/>
    </row>
    <row r="10" spans="2:7" x14ac:dyDescent="0.25">
      <c r="B10" s="6" t="s">
        <v>196</v>
      </c>
    </row>
  </sheetData>
  <mergeCells count="1">
    <mergeCell ref="B9:F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
  <sheetViews>
    <sheetView showGridLines="0" topLeftCell="A10" zoomScaleNormal="100" workbookViewId="0">
      <selection activeCell="C20" sqref="C20"/>
    </sheetView>
  </sheetViews>
  <sheetFormatPr baseColWidth="10" defaultColWidth="11.42578125" defaultRowHeight="12.75" x14ac:dyDescent="0.25"/>
  <cols>
    <col min="1" max="1" width="5.5703125" style="1" customWidth="1"/>
    <col min="2" max="2" width="17.7109375" style="1" customWidth="1"/>
    <col min="3" max="19" width="20.7109375" style="8" customWidth="1"/>
    <col min="20" max="16384" width="11.42578125" style="1"/>
  </cols>
  <sheetData>
    <row r="1" spans="2:19" ht="21.75" customHeight="1" x14ac:dyDescent="0.25"/>
    <row r="2" spans="2:19" s="4" customFormat="1" x14ac:dyDescent="0.25">
      <c r="B2" s="4" t="s">
        <v>140</v>
      </c>
      <c r="C2" s="7"/>
      <c r="D2" s="7"/>
      <c r="E2" s="7"/>
      <c r="F2" s="7"/>
      <c r="G2" s="7"/>
      <c r="H2" s="7"/>
      <c r="I2" s="7"/>
      <c r="J2" s="7"/>
      <c r="K2" s="7"/>
      <c r="L2" s="7"/>
      <c r="M2" s="7"/>
      <c r="N2" s="7"/>
      <c r="O2" s="7"/>
      <c r="P2" s="7"/>
      <c r="Q2" s="7"/>
      <c r="R2" s="7"/>
      <c r="S2" s="7"/>
    </row>
    <row r="4" spans="2:19" ht="93.75" customHeight="1" x14ac:dyDescent="0.25">
      <c r="B4" s="67"/>
      <c r="C4" s="66" t="s">
        <v>14</v>
      </c>
      <c r="D4" s="66" t="s">
        <v>62</v>
      </c>
      <c r="E4" s="66" t="s">
        <v>63</v>
      </c>
      <c r="F4" s="66" t="s">
        <v>64</v>
      </c>
      <c r="G4" s="66" t="s">
        <v>238</v>
      </c>
      <c r="H4" s="66" t="s">
        <v>181</v>
      </c>
      <c r="I4" s="66" t="s">
        <v>65</v>
      </c>
      <c r="J4" s="66" t="s">
        <v>66</v>
      </c>
      <c r="K4" s="66" t="s">
        <v>67</v>
      </c>
      <c r="L4" s="66" t="s">
        <v>68</v>
      </c>
      <c r="M4" s="66" t="s">
        <v>69</v>
      </c>
      <c r="N4" s="66" t="s">
        <v>182</v>
      </c>
      <c r="O4" s="66" t="s">
        <v>183</v>
      </c>
      <c r="P4" s="66" t="s">
        <v>184</v>
      </c>
      <c r="Q4" s="66" t="s">
        <v>185</v>
      </c>
      <c r="R4" s="66" t="s">
        <v>186</v>
      </c>
      <c r="S4" s="66" t="s">
        <v>187</v>
      </c>
    </row>
    <row r="5" spans="2:19" ht="50.1" customHeight="1" x14ac:dyDescent="0.25">
      <c r="B5" s="83" t="s">
        <v>132</v>
      </c>
      <c r="C5" s="84">
        <v>100</v>
      </c>
      <c r="D5" s="84">
        <v>59.225714992911897</v>
      </c>
      <c r="E5" s="84">
        <v>40.774285007088103</v>
      </c>
      <c r="F5" s="84">
        <v>22.163092639679601</v>
      </c>
      <c r="G5" s="84">
        <v>56.447874710290002</v>
      </c>
      <c r="H5" s="84">
        <v>13.298530636124299</v>
      </c>
      <c r="I5" s="84">
        <v>8.0905020139060806</v>
      </c>
      <c r="J5" s="84">
        <v>58.508376179921903</v>
      </c>
      <c r="K5" s="84">
        <v>17.380151435032602</v>
      </c>
      <c r="L5" s="84">
        <v>13.822665751605999</v>
      </c>
      <c r="M5" s="84">
        <v>7.3276104541925902</v>
      </c>
      <c r="N5" s="84">
        <v>2.96119617924687</v>
      </c>
      <c r="O5" s="84">
        <v>20.458585540379399</v>
      </c>
      <c r="P5" s="84">
        <v>20.089556940662899</v>
      </c>
      <c r="Q5" s="84">
        <v>21.011003352759801</v>
      </c>
      <c r="R5" s="84">
        <v>19.632771539794302</v>
      </c>
      <c r="S5" s="84">
        <v>18.8080826264035</v>
      </c>
    </row>
    <row r="6" spans="2:19" ht="50.1" customHeight="1" x14ac:dyDescent="0.25">
      <c r="B6" s="85" t="s">
        <v>134</v>
      </c>
      <c r="C6" s="86">
        <v>1.5416031916150088</v>
      </c>
      <c r="D6" s="86">
        <v>1.6252339847786605</v>
      </c>
      <c r="E6" s="86">
        <v>1.4184465725961406</v>
      </c>
      <c r="F6" s="86">
        <v>-4.5575730633086646</v>
      </c>
      <c r="G6" s="86">
        <v>2.0171574604273079</v>
      </c>
      <c r="H6" s="86">
        <v>6.0983470885292661</v>
      </c>
      <c r="I6" s="86">
        <v>6.2718083416294617</v>
      </c>
      <c r="J6" s="86">
        <v>-0.12023049502722261</v>
      </c>
      <c r="K6" s="86">
        <v>5.6753353048421697</v>
      </c>
      <c r="L6" s="86">
        <v>6.5344924782989215</v>
      </c>
      <c r="M6" s="86">
        <v>1.6217050649278548</v>
      </c>
      <c r="N6" s="86">
        <v>-1.0515203179707684</v>
      </c>
      <c r="O6" s="86">
        <v>8.2916495373278636</v>
      </c>
      <c r="P6" s="86">
        <v>12.831873332311437</v>
      </c>
      <c r="Q6" s="86">
        <v>6.8579027903663379</v>
      </c>
      <c r="R6" s="86">
        <v>0.21481599935053919</v>
      </c>
      <c r="S6" s="86">
        <v>-8.7591539042414546</v>
      </c>
    </row>
    <row r="7" spans="2:19" ht="50.1" customHeight="1" x14ac:dyDescent="0.25">
      <c r="B7" s="83" t="s">
        <v>261</v>
      </c>
      <c r="C7" s="84">
        <v>34.382551611538702</v>
      </c>
      <c r="D7" s="84">
        <v>34.646623724173402</v>
      </c>
      <c r="E7" s="84">
        <v>33.993672977976303</v>
      </c>
      <c r="F7" s="84">
        <v>29.658196112929001</v>
      </c>
      <c r="G7" s="84">
        <v>32.467079052510996</v>
      </c>
      <c r="H7" s="84">
        <v>33.708277298725001</v>
      </c>
      <c r="I7" s="84">
        <v>53.988705713956499</v>
      </c>
      <c r="J7" s="84">
        <v>39.503266369334398</v>
      </c>
      <c r="K7" s="84">
        <v>31.286935875652301</v>
      </c>
      <c r="L7" s="84">
        <v>20.934034723355001</v>
      </c>
      <c r="M7" s="84">
        <v>13.6593553418295</v>
      </c>
      <c r="N7" s="84">
        <v>8.0536221136616</v>
      </c>
      <c r="O7" s="84">
        <v>20.260651707662699</v>
      </c>
      <c r="P7" s="84">
        <v>27.392242577474299</v>
      </c>
      <c r="Q7" s="84">
        <v>31.762110802702502</v>
      </c>
      <c r="R7" s="84">
        <v>35.2017421133921</v>
      </c>
      <c r="S7" s="84">
        <v>44.061372195673201</v>
      </c>
    </row>
    <row r="8" spans="2:19" ht="50.1" customHeight="1" x14ac:dyDescent="0.25">
      <c r="B8" s="83" t="s">
        <v>71</v>
      </c>
      <c r="C8" s="84">
        <v>-25.903839669685901</v>
      </c>
      <c r="D8" s="84">
        <v>-26.306922107055499</v>
      </c>
      <c r="E8" s="84">
        <v>-25.310251252138301</v>
      </c>
      <c r="F8" s="84">
        <v>-26.083923517597501</v>
      </c>
      <c r="G8" s="84">
        <v>-25.414185556924199</v>
      </c>
      <c r="H8" s="84">
        <v>-25.713864318573201</v>
      </c>
      <c r="I8" s="84">
        <v>-28.142582360349</v>
      </c>
      <c r="J8" s="84">
        <v>-30.447482603646701</v>
      </c>
      <c r="K8" s="84">
        <v>-21.519053379792599</v>
      </c>
      <c r="L8" s="84">
        <v>-15.3030685580847</v>
      </c>
      <c r="M8" s="84">
        <v>-9.3999028280499992</v>
      </c>
      <c r="N8" s="84">
        <v>-3.89052586586523</v>
      </c>
      <c r="O8" s="84">
        <v>-15.825597465038101</v>
      </c>
      <c r="P8" s="84">
        <v>-22.927434495908901</v>
      </c>
      <c r="Q8" s="84">
        <v>-27.392853431039502</v>
      </c>
      <c r="R8" s="84">
        <v>-29.041302821115401</v>
      </c>
      <c r="S8" s="84">
        <v>-27.966272715848099</v>
      </c>
    </row>
    <row r="9" spans="2:19" ht="50.1" customHeight="1" x14ac:dyDescent="0.25">
      <c r="B9" s="83" t="s">
        <v>72</v>
      </c>
      <c r="C9" s="84">
        <v>2.00868748082241</v>
      </c>
      <c r="D9" s="84">
        <v>2.2419458636210701</v>
      </c>
      <c r="E9" s="84">
        <v>1.6651858506627599</v>
      </c>
      <c r="F9" s="84">
        <v>1.0952637949290001</v>
      </c>
      <c r="G9" s="84">
        <v>2.6378772896507598</v>
      </c>
      <c r="H9" s="84">
        <v>2.5186087106713599</v>
      </c>
      <c r="I9" s="84">
        <v>0.19958869284217401</v>
      </c>
      <c r="J9" s="84">
        <v>-0.86813224494104602</v>
      </c>
      <c r="K9" s="84">
        <v>6.6193933593925003</v>
      </c>
      <c r="L9" s="84">
        <v>9.5852965162194206</v>
      </c>
      <c r="M9" s="84">
        <v>9.2559170739874101</v>
      </c>
      <c r="N9" s="84">
        <v>5.1519153310488797</v>
      </c>
      <c r="O9" s="84">
        <v>9.0778966928600404</v>
      </c>
      <c r="P9" s="84">
        <v>6.69329579487892</v>
      </c>
      <c r="Q9" s="84">
        <v>2.0655885643599898</v>
      </c>
      <c r="R9" s="84">
        <v>-1.3065760302848801E-2</v>
      </c>
      <c r="S9" s="84">
        <v>-1.4918123918047601</v>
      </c>
    </row>
    <row r="10" spans="2:19" ht="50.1" customHeight="1" x14ac:dyDescent="0.25">
      <c r="B10" s="83" t="s">
        <v>216</v>
      </c>
      <c r="C10" s="84">
        <v>-12.8207666847368</v>
      </c>
      <c r="D10" s="84">
        <v>-13.266964368066599</v>
      </c>
      <c r="E10" s="84">
        <v>-12.163685769752</v>
      </c>
      <c r="F10" s="84">
        <v>-9.7465144732406692</v>
      </c>
      <c r="G10" s="84">
        <v>-10.998926489065299</v>
      </c>
      <c r="H10" s="84">
        <v>-11.827654069171301</v>
      </c>
      <c r="I10" s="84">
        <v>-29.015871857133401</v>
      </c>
      <c r="J10" s="84">
        <v>-15.230574253799601</v>
      </c>
      <c r="K10" s="84">
        <v>-10.959193778050301</v>
      </c>
      <c r="L10" s="84">
        <v>-5.6189174714967303</v>
      </c>
      <c r="M10" s="84">
        <v>-4.1057132783462098</v>
      </c>
      <c r="N10" s="84">
        <v>-5.4636027502851299</v>
      </c>
      <c r="O10" s="84">
        <v>-1.85971927228051</v>
      </c>
      <c r="P10" s="84">
        <v>-3.1680896524611302</v>
      </c>
      <c r="Q10" s="84">
        <v>-6.5303793785496298</v>
      </c>
      <c r="R10" s="84">
        <v>-12.422601740575899</v>
      </c>
      <c r="S10" s="84">
        <v>-25.728711751120301</v>
      </c>
    </row>
    <row r="11" spans="2:19" ht="50.1" customHeight="1" x14ac:dyDescent="0.25">
      <c r="B11" s="83" t="s">
        <v>73</v>
      </c>
      <c r="C11" s="84">
        <v>7.6379116373859999</v>
      </c>
      <c r="D11" s="84">
        <v>7.1852144843331303</v>
      </c>
      <c r="E11" s="84">
        <v>8.3045638201567193</v>
      </c>
      <c r="F11" s="84">
        <v>4.1675389822115996</v>
      </c>
      <c r="G11" s="84">
        <v>7.5294803638308396</v>
      </c>
      <c r="H11" s="84">
        <v>10.3353873162262</v>
      </c>
      <c r="I11" s="84">
        <v>12.0537306792179</v>
      </c>
      <c r="J11" s="84">
        <v>8.0390622034919392</v>
      </c>
      <c r="K11" s="84">
        <v>8.0003994868922099</v>
      </c>
      <c r="L11" s="84">
        <v>6.7151960417492402</v>
      </c>
      <c r="M11" s="84">
        <v>5.0015066141432998</v>
      </c>
      <c r="N11" s="84">
        <v>2.6945497167174199</v>
      </c>
      <c r="O11" s="84">
        <v>7.49485677048159</v>
      </c>
      <c r="P11" s="84">
        <v>8.6849521321289505</v>
      </c>
      <c r="Q11" s="84">
        <v>8.7502840623151599</v>
      </c>
      <c r="R11" s="84">
        <v>7.8434720288563797</v>
      </c>
      <c r="S11" s="84">
        <v>6.3544007627518804</v>
      </c>
    </row>
    <row r="12" spans="2:19" ht="50.1" customHeight="1" x14ac:dyDescent="0.25">
      <c r="B12" s="83" t="s">
        <v>237</v>
      </c>
      <c r="C12" s="84">
        <v>-0.57623095694181203</v>
      </c>
      <c r="D12" s="84">
        <v>-9.9143803219973306E-2</v>
      </c>
      <c r="E12" s="84">
        <v>-1.2788004126047801</v>
      </c>
      <c r="F12" s="84">
        <v>0.14698357755348401</v>
      </c>
      <c r="G12" s="84">
        <v>-1.1271799987344</v>
      </c>
      <c r="H12" s="84">
        <v>-0.25204398660169403</v>
      </c>
      <c r="I12" s="84">
        <v>0.27719568747571699</v>
      </c>
      <c r="J12" s="84">
        <v>1.3008957487499999</v>
      </c>
      <c r="K12" s="84">
        <v>-4.5219252913588202</v>
      </c>
      <c r="L12" s="84">
        <v>-3.9245717760327601</v>
      </c>
      <c r="M12" s="84">
        <v>-5.1320029744101197</v>
      </c>
      <c r="N12" s="84">
        <v>-3.8411572216291798</v>
      </c>
      <c r="O12" s="84">
        <v>-1.320854459872</v>
      </c>
      <c r="P12" s="84">
        <v>-1.6475317164215999</v>
      </c>
      <c r="Q12" s="84">
        <v>-0.119239744704063</v>
      </c>
      <c r="R12" s="84">
        <v>0.46109944219114402</v>
      </c>
      <c r="S12" s="84">
        <v>-0.79779029498701004</v>
      </c>
    </row>
    <row r="13" spans="2:19" ht="50.1" customHeight="1" x14ac:dyDescent="0.25">
      <c r="B13" s="83" t="s">
        <v>74</v>
      </c>
      <c r="C13" s="84">
        <v>-1.2513012969456201</v>
      </c>
      <c r="D13" s="84">
        <v>-1.0373611364494799</v>
      </c>
      <c r="E13" s="84">
        <v>-1.5663544710494399</v>
      </c>
      <c r="F13" s="84">
        <v>-1.3792970490853</v>
      </c>
      <c r="G13" s="84">
        <v>-1.38726342034789</v>
      </c>
      <c r="H13" s="84">
        <v>-1.0846103617576499</v>
      </c>
      <c r="I13" s="84">
        <v>-0.52334904321593601</v>
      </c>
      <c r="J13" s="84">
        <v>-0.21795351786734099</v>
      </c>
      <c r="K13" s="84">
        <v>-1.4452056196598799</v>
      </c>
      <c r="L13" s="84">
        <v>-4.7358012313519602</v>
      </c>
      <c r="M13" s="84">
        <v>-6.6924314333263801</v>
      </c>
      <c r="N13" s="84">
        <v>-2.8659598631766698</v>
      </c>
      <c r="O13" s="84">
        <v>-8.6838305220070406</v>
      </c>
      <c r="P13" s="84">
        <v>-1.19319883416797</v>
      </c>
      <c r="Q13" s="84">
        <v>-0.21413920436890799</v>
      </c>
      <c r="R13" s="84">
        <v>-2.23003325058851E-2</v>
      </c>
      <c r="S13" s="84">
        <v>-9.13804296030463E-3</v>
      </c>
    </row>
    <row r="14" spans="2:19" ht="50.1" customHeight="1" x14ac:dyDescent="0.25">
      <c r="B14" s="83" t="s">
        <v>133</v>
      </c>
      <c r="C14" s="84">
        <v>-1.9354089298219701</v>
      </c>
      <c r="D14" s="84">
        <v>-1.7381586725573901</v>
      </c>
      <c r="E14" s="84">
        <v>-2.22588417065512</v>
      </c>
      <c r="F14" s="84">
        <v>-2.4158204910082799</v>
      </c>
      <c r="G14" s="84">
        <v>-1.6897237804934999</v>
      </c>
      <c r="H14" s="84">
        <v>-1.5857535009894499</v>
      </c>
      <c r="I14" s="84">
        <v>-2.5656091711644899</v>
      </c>
      <c r="J14" s="84">
        <v>-2.19931219634887</v>
      </c>
      <c r="K14" s="84">
        <v>-1.7860153482332399</v>
      </c>
      <c r="L14" s="84">
        <v>-1.1176757660585901</v>
      </c>
      <c r="M14" s="84">
        <v>-0.96502345089964403</v>
      </c>
      <c r="N14" s="84">
        <v>-0.89036177844245801</v>
      </c>
      <c r="O14" s="84">
        <v>-0.85175391447881899</v>
      </c>
      <c r="P14" s="84">
        <v>-1.00236247321113</v>
      </c>
      <c r="Q14" s="84">
        <v>-1.46346888034921</v>
      </c>
      <c r="R14" s="84">
        <v>-1.7922269305890499</v>
      </c>
      <c r="S14" s="84">
        <v>-3.1812016659460598</v>
      </c>
    </row>
    <row r="16" spans="2:19" x14ac:dyDescent="0.25">
      <c r="B16" s="101" t="s">
        <v>195</v>
      </c>
      <c r="C16" s="102"/>
      <c r="D16" s="102"/>
      <c r="E16" s="102"/>
      <c r="F16" s="102"/>
      <c r="G16" s="102"/>
      <c r="H16" s="102"/>
      <c r="I16" s="102"/>
    </row>
    <row r="17" spans="2:5" x14ac:dyDescent="0.25">
      <c r="B17" s="122" t="s">
        <v>196</v>
      </c>
      <c r="C17" s="123"/>
      <c r="D17" s="123"/>
      <c r="E17" s="123"/>
    </row>
  </sheetData>
  <mergeCells count="2">
    <mergeCell ref="B17:E17"/>
    <mergeCell ref="B16:I1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zoomScaleNormal="100" workbookViewId="0">
      <selection activeCell="E7" sqref="E7"/>
    </sheetView>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5" ht="21.75" customHeight="1" x14ac:dyDescent="0.25"/>
    <row r="2" spans="2:5" s="4" customFormat="1" ht="29.25" customHeight="1" x14ac:dyDescent="0.25">
      <c r="B2" s="124" t="s">
        <v>239</v>
      </c>
      <c r="C2" s="124"/>
      <c r="D2" s="124"/>
      <c r="E2" s="124"/>
    </row>
    <row r="4" spans="2:5" ht="25.5" x14ac:dyDescent="0.25">
      <c r="B4" s="87"/>
      <c r="C4" s="66" t="s">
        <v>135</v>
      </c>
      <c r="D4" s="66" t="s">
        <v>136</v>
      </c>
      <c r="E4" s="66" t="s">
        <v>137</v>
      </c>
    </row>
    <row r="5" spans="2:5" x14ac:dyDescent="0.25">
      <c r="B5" s="88" t="s">
        <v>138</v>
      </c>
      <c r="C5" s="89">
        <v>8.6</v>
      </c>
      <c r="D5" s="89">
        <v>5.5</v>
      </c>
      <c r="E5" s="90">
        <v>70</v>
      </c>
    </row>
    <row r="6" spans="2:5" x14ac:dyDescent="0.25">
      <c r="B6" s="88" t="s">
        <v>139</v>
      </c>
      <c r="C6" s="89">
        <v>4.5999999999999996</v>
      </c>
      <c r="D6" s="89">
        <v>1.5</v>
      </c>
      <c r="E6" s="90">
        <v>62</v>
      </c>
    </row>
    <row r="8" spans="2:5" x14ac:dyDescent="0.25">
      <c r="B8" s="100" t="s">
        <v>195</v>
      </c>
      <c r="C8" s="100"/>
      <c r="D8" s="100"/>
      <c r="E8" s="100"/>
    </row>
    <row r="9" spans="2:5" x14ac:dyDescent="0.25">
      <c r="B9" s="6" t="s">
        <v>196</v>
      </c>
    </row>
  </sheetData>
  <mergeCells count="2">
    <mergeCell ref="B8:E8"/>
    <mergeCell ref="B2:E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zoomScaleNormal="100" workbookViewId="0">
      <selection activeCell="B5" sqref="B5"/>
    </sheetView>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5" ht="21.75" customHeight="1" x14ac:dyDescent="0.25"/>
    <row r="2" spans="2:5" s="4" customFormat="1" x14ac:dyDescent="0.25">
      <c r="B2" s="2" t="s">
        <v>240</v>
      </c>
      <c r="C2" s="1"/>
      <c r="D2" s="1"/>
      <c r="E2" s="1"/>
    </row>
    <row r="3" spans="2:5" s="4" customFormat="1" x14ac:dyDescent="0.25">
      <c r="B3" s="5"/>
      <c r="C3" s="1"/>
      <c r="D3" s="1"/>
      <c r="E3" s="1"/>
    </row>
    <row r="4" spans="2:5" x14ac:dyDescent="0.25">
      <c r="B4" s="66" t="s">
        <v>270</v>
      </c>
      <c r="C4" s="66" t="s">
        <v>142</v>
      </c>
      <c r="D4" s="66" t="s">
        <v>143</v>
      </c>
      <c r="E4" s="66" t="s">
        <v>134</v>
      </c>
    </row>
    <row r="5" spans="2:5" x14ac:dyDescent="0.25">
      <c r="B5" s="85" t="s">
        <v>144</v>
      </c>
      <c r="C5" s="91">
        <v>1.9</v>
      </c>
      <c r="D5" s="91">
        <v>1.6</v>
      </c>
      <c r="E5" s="91">
        <v>-0.3</v>
      </c>
    </row>
    <row r="6" spans="2:5" x14ac:dyDescent="0.25">
      <c r="B6" s="85" t="s">
        <v>145</v>
      </c>
      <c r="C6" s="91" t="s">
        <v>146</v>
      </c>
      <c r="D6" s="91">
        <v>2.2999999999999998</v>
      </c>
      <c r="E6" s="91">
        <v>-0.2</v>
      </c>
    </row>
    <row r="7" spans="2:5" x14ac:dyDescent="0.25">
      <c r="B7" s="85" t="s">
        <v>147</v>
      </c>
      <c r="C7" s="91">
        <v>1.6</v>
      </c>
      <c r="D7" s="91">
        <v>1.4</v>
      </c>
      <c r="E7" s="91">
        <v>-0.2</v>
      </c>
    </row>
    <row r="8" spans="2:5" x14ac:dyDescent="0.25">
      <c r="B8" s="85" t="s">
        <v>148</v>
      </c>
      <c r="C8" s="91">
        <v>1.6</v>
      </c>
      <c r="D8" s="91">
        <v>1.6</v>
      </c>
      <c r="E8" s="91">
        <v>0</v>
      </c>
    </row>
    <row r="10" spans="2:5" x14ac:dyDescent="0.25">
      <c r="B10" s="125" t="s">
        <v>195</v>
      </c>
      <c r="C10" s="125"/>
      <c r="D10" s="125"/>
      <c r="E10" s="125"/>
    </row>
    <row r="11" spans="2:5" x14ac:dyDescent="0.25">
      <c r="B11" s="6" t="s">
        <v>196</v>
      </c>
    </row>
  </sheetData>
  <mergeCells count="1">
    <mergeCell ref="B10:E1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showGridLines="0" zoomScaleNormal="100" workbookViewId="0"/>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5" ht="21.75" customHeight="1" x14ac:dyDescent="0.25"/>
    <row r="2" spans="2:5" s="4" customFormat="1" x14ac:dyDescent="0.25">
      <c r="B2" s="2" t="s">
        <v>149</v>
      </c>
      <c r="C2" s="1"/>
      <c r="D2" s="1"/>
      <c r="E2" s="1"/>
    </row>
    <row r="3" spans="2:5" s="4" customFormat="1" x14ac:dyDescent="0.25">
      <c r="B3" s="5"/>
      <c r="C3" s="1"/>
      <c r="D3" s="1"/>
      <c r="E3" s="1"/>
    </row>
    <row r="4" spans="2:5" ht="25.5" x14ac:dyDescent="0.25">
      <c r="B4" s="66" t="s">
        <v>141</v>
      </c>
      <c r="C4" s="66" t="s">
        <v>142</v>
      </c>
      <c r="D4" s="66" t="s">
        <v>143</v>
      </c>
      <c r="E4" s="66" t="s">
        <v>241</v>
      </c>
    </row>
    <row r="5" spans="2:5" x14ac:dyDescent="0.25">
      <c r="B5" s="83" t="s">
        <v>150</v>
      </c>
      <c r="C5" s="92">
        <v>1228</v>
      </c>
      <c r="D5" s="92">
        <v>1295</v>
      </c>
      <c r="E5" s="93">
        <v>5.5</v>
      </c>
    </row>
    <row r="6" spans="2:5" x14ac:dyDescent="0.25">
      <c r="B6" s="83" t="s">
        <v>151</v>
      </c>
      <c r="C6" s="92">
        <v>1392</v>
      </c>
      <c r="D6" s="92">
        <v>1577</v>
      </c>
      <c r="E6" s="93">
        <v>13.2</v>
      </c>
    </row>
    <row r="7" spans="2:5" x14ac:dyDescent="0.25">
      <c r="B7" s="83" t="s">
        <v>152</v>
      </c>
      <c r="C7" s="92">
        <v>1599</v>
      </c>
      <c r="D7" s="92">
        <v>1786</v>
      </c>
      <c r="E7" s="93">
        <v>11.7</v>
      </c>
    </row>
    <row r="8" spans="2:5" x14ac:dyDescent="0.25">
      <c r="B8" s="83" t="s">
        <v>153</v>
      </c>
      <c r="C8" s="92">
        <v>1790</v>
      </c>
      <c r="D8" s="92">
        <v>1976</v>
      </c>
      <c r="E8" s="93">
        <v>10.4</v>
      </c>
    </row>
    <row r="9" spans="2:5" x14ac:dyDescent="0.25">
      <c r="B9" s="83" t="s">
        <v>154</v>
      </c>
      <c r="C9" s="92">
        <v>1979</v>
      </c>
      <c r="D9" s="92">
        <v>2116</v>
      </c>
      <c r="E9" s="93">
        <v>6.9</v>
      </c>
    </row>
    <row r="10" spans="2:5" x14ac:dyDescent="0.25">
      <c r="B10" s="83" t="s">
        <v>155</v>
      </c>
      <c r="C10" s="92">
        <v>2171</v>
      </c>
      <c r="D10" s="92">
        <v>2261</v>
      </c>
      <c r="E10" s="93">
        <v>4.2</v>
      </c>
    </row>
    <row r="11" spans="2:5" x14ac:dyDescent="0.25">
      <c r="B11" s="83" t="s">
        <v>156</v>
      </c>
      <c r="C11" s="92">
        <v>2379</v>
      </c>
      <c r="D11" s="92">
        <v>2407</v>
      </c>
      <c r="E11" s="93">
        <v>1.2</v>
      </c>
    </row>
    <row r="12" spans="2:5" x14ac:dyDescent="0.25">
      <c r="B12" s="83" t="s">
        <v>157</v>
      </c>
      <c r="C12" s="92">
        <v>2657</v>
      </c>
      <c r="D12" s="92">
        <v>2584</v>
      </c>
      <c r="E12" s="93">
        <v>2.7</v>
      </c>
    </row>
    <row r="13" spans="2:5" x14ac:dyDescent="0.25">
      <c r="B13" s="83" t="s">
        <v>158</v>
      </c>
      <c r="C13" s="92">
        <v>3107</v>
      </c>
      <c r="D13" s="92">
        <v>2953</v>
      </c>
      <c r="E13" s="93">
        <v>4.9000000000000004</v>
      </c>
    </row>
    <row r="15" spans="2:5" x14ac:dyDescent="0.25">
      <c r="B15" s="100" t="s">
        <v>195</v>
      </c>
      <c r="C15" s="100"/>
      <c r="D15" s="100"/>
      <c r="E15" s="100"/>
    </row>
    <row r="16" spans="2:5" x14ac:dyDescent="0.25">
      <c r="B16" s="6" t="s">
        <v>196</v>
      </c>
    </row>
  </sheetData>
  <mergeCells count="1">
    <mergeCell ref="B15:E1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showGridLines="0" zoomScaleNormal="100" workbookViewId="0"/>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5" ht="21.75" customHeight="1" x14ac:dyDescent="0.25"/>
    <row r="2" spans="2:5" s="4" customFormat="1" x14ac:dyDescent="0.25">
      <c r="B2" s="2" t="s">
        <v>242</v>
      </c>
      <c r="C2" s="1"/>
      <c r="D2" s="1"/>
      <c r="E2" s="1"/>
    </row>
    <row r="3" spans="2:5" s="4" customFormat="1" x14ac:dyDescent="0.25">
      <c r="B3" s="5"/>
      <c r="C3" s="1"/>
    </row>
    <row r="4" spans="2:5" ht="38.25" x14ac:dyDescent="0.25">
      <c r="B4" s="87" t="s">
        <v>159</v>
      </c>
      <c r="C4" s="66" t="s">
        <v>160</v>
      </c>
    </row>
    <row r="5" spans="2:5" x14ac:dyDescent="0.25">
      <c r="B5" s="88" t="s">
        <v>14</v>
      </c>
      <c r="C5" s="89">
        <v>28.4</v>
      </c>
    </row>
    <row r="6" spans="2:5" x14ac:dyDescent="0.25">
      <c r="B6" s="88" t="s">
        <v>161</v>
      </c>
      <c r="C6" s="89">
        <v>23.7</v>
      </c>
    </row>
    <row r="7" spans="2:5" x14ac:dyDescent="0.25">
      <c r="B7" s="88" t="s">
        <v>162</v>
      </c>
      <c r="C7" s="89">
        <v>27.9</v>
      </c>
    </row>
    <row r="8" spans="2:5" x14ac:dyDescent="0.25">
      <c r="B8" s="88" t="s">
        <v>163</v>
      </c>
      <c r="C8" s="89">
        <v>31.8</v>
      </c>
    </row>
    <row r="9" spans="2:5" x14ac:dyDescent="0.25">
      <c r="B9" s="88" t="s">
        <v>164</v>
      </c>
      <c r="C9" s="89">
        <v>39.299999999999997</v>
      </c>
    </row>
    <row r="11" spans="2:5" ht="27" customHeight="1" x14ac:dyDescent="0.25">
      <c r="B11" s="121" t="s">
        <v>195</v>
      </c>
      <c r="C11" s="121"/>
    </row>
    <row r="12" spans="2:5" x14ac:dyDescent="0.25">
      <c r="B12" s="6" t="s">
        <v>196</v>
      </c>
    </row>
  </sheetData>
  <mergeCells count="1">
    <mergeCell ref="B11:C1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showGridLines="0" zoomScaleNormal="100" workbookViewId="0">
      <selection activeCell="C4" sqref="C4"/>
    </sheetView>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5" ht="21.75" customHeight="1" x14ac:dyDescent="0.25"/>
    <row r="2" spans="2:5" s="4" customFormat="1" x14ac:dyDescent="0.25">
      <c r="B2" s="2" t="s">
        <v>243</v>
      </c>
      <c r="C2" s="1"/>
      <c r="D2" s="1"/>
      <c r="E2" s="1"/>
    </row>
    <row r="3" spans="2:5" s="4" customFormat="1" x14ac:dyDescent="0.25">
      <c r="B3" s="5"/>
      <c r="C3" s="1"/>
    </row>
    <row r="4" spans="2:5" ht="38.25" x14ac:dyDescent="0.25">
      <c r="B4" s="87" t="s">
        <v>159</v>
      </c>
      <c r="C4" s="66" t="s">
        <v>160</v>
      </c>
    </row>
    <row r="5" spans="2:5" x14ac:dyDescent="0.25">
      <c r="B5" s="88" t="s">
        <v>14</v>
      </c>
      <c r="C5" s="89">
        <v>28.4</v>
      </c>
    </row>
    <row r="6" spans="2:5" x14ac:dyDescent="0.25">
      <c r="B6" s="88" t="s">
        <v>165</v>
      </c>
      <c r="C6" s="89">
        <v>23.6</v>
      </c>
    </row>
    <row r="7" spans="2:5" x14ac:dyDescent="0.25">
      <c r="B7" s="88" t="s">
        <v>244</v>
      </c>
      <c r="C7" s="89">
        <v>29.1</v>
      </c>
    </row>
    <row r="8" spans="2:5" x14ac:dyDescent="0.25">
      <c r="B8" s="88" t="s">
        <v>245</v>
      </c>
      <c r="C8" s="89">
        <v>32.1</v>
      </c>
    </row>
    <row r="9" spans="2:5" x14ac:dyDescent="0.25">
      <c r="B9" s="88" t="s">
        <v>246</v>
      </c>
      <c r="C9" s="89">
        <v>31</v>
      </c>
    </row>
    <row r="10" spans="2:5" x14ac:dyDescent="0.25">
      <c r="B10" s="88" t="s">
        <v>166</v>
      </c>
      <c r="C10" s="89">
        <v>25.8</v>
      </c>
    </row>
    <row r="12" spans="2:5" ht="31.5" customHeight="1" x14ac:dyDescent="0.25">
      <c r="B12" s="121" t="s">
        <v>199</v>
      </c>
      <c r="C12" s="121"/>
    </row>
    <row r="13" spans="2:5" x14ac:dyDescent="0.25">
      <c r="B13" s="6" t="s">
        <v>196</v>
      </c>
    </row>
  </sheetData>
  <mergeCells count="1">
    <mergeCell ref="B12:C1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showGridLines="0" tabSelected="1" zoomScaleNormal="100" workbookViewId="0">
      <selection activeCell="F5" sqref="F5"/>
    </sheetView>
  </sheetViews>
  <sheetFormatPr baseColWidth="10" defaultColWidth="11.42578125" defaultRowHeight="12.75" x14ac:dyDescent="0.25"/>
  <cols>
    <col min="1" max="1" width="5.5703125" style="1" customWidth="1"/>
    <col min="2" max="2" width="29.7109375" style="1" customWidth="1"/>
    <col min="3" max="3" width="21.42578125" style="1" customWidth="1"/>
    <col min="4" max="4" width="21.5703125" style="1" customWidth="1"/>
    <col min="5" max="16384" width="11.42578125" style="1"/>
  </cols>
  <sheetData>
    <row r="1" spans="2:5" ht="21.75" customHeight="1" x14ac:dyDescent="0.25"/>
    <row r="2" spans="2:5" s="4" customFormat="1" x14ac:dyDescent="0.25">
      <c r="B2" s="2" t="s">
        <v>247</v>
      </c>
      <c r="C2" s="1"/>
      <c r="D2" s="1"/>
      <c r="E2" s="1"/>
    </row>
    <row r="3" spans="2:5" s="4" customFormat="1" x14ac:dyDescent="0.25">
      <c r="B3" s="5"/>
      <c r="C3" s="1"/>
    </row>
    <row r="4" spans="2:5" ht="38.25" x14ac:dyDescent="0.25">
      <c r="B4" s="87" t="s">
        <v>159</v>
      </c>
      <c r="C4" s="82" t="s">
        <v>248</v>
      </c>
    </row>
    <row r="5" spans="2:5" x14ac:dyDescent="0.25">
      <c r="B5" s="88" t="s">
        <v>14</v>
      </c>
      <c r="C5" s="94">
        <v>-7.0000000000000001E-3</v>
      </c>
    </row>
    <row r="6" spans="2:5" x14ac:dyDescent="0.25">
      <c r="B6" s="83" t="s">
        <v>165</v>
      </c>
      <c r="C6" s="94">
        <v>-3.5999999999999997E-2</v>
      </c>
    </row>
    <row r="7" spans="2:5" x14ac:dyDescent="0.25">
      <c r="B7" s="88" t="s">
        <v>244</v>
      </c>
      <c r="C7" s="94">
        <v>-1.4E-2</v>
      </c>
    </row>
    <row r="8" spans="2:5" x14ac:dyDescent="0.25">
      <c r="B8" s="88" t="s">
        <v>245</v>
      </c>
      <c r="C8" s="94">
        <v>1E-3</v>
      </c>
    </row>
    <row r="9" spans="2:5" x14ac:dyDescent="0.25">
      <c r="B9" s="88" t="s">
        <v>246</v>
      </c>
      <c r="C9" s="94">
        <v>1.4E-2</v>
      </c>
    </row>
    <row r="10" spans="2:5" x14ac:dyDescent="0.25">
      <c r="B10" s="88" t="s">
        <v>166</v>
      </c>
      <c r="C10" s="94">
        <v>1E-3</v>
      </c>
    </row>
    <row r="12" spans="2:5" ht="24" customHeight="1" x14ac:dyDescent="0.25">
      <c r="B12" s="121" t="s">
        <v>195</v>
      </c>
      <c r="C12" s="121"/>
    </row>
    <row r="13" spans="2:5" x14ac:dyDescent="0.25">
      <c r="B13" s="6" t="s">
        <v>196</v>
      </c>
    </row>
  </sheetData>
  <mergeCells count="1">
    <mergeCell ref="B12: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8"/>
  <sheetViews>
    <sheetView showGridLines="0" workbookViewId="0">
      <selection activeCell="G40" sqref="G40"/>
    </sheetView>
  </sheetViews>
  <sheetFormatPr baseColWidth="10" defaultColWidth="9.140625" defaultRowHeight="12.75" x14ac:dyDescent="0.25"/>
  <cols>
    <col min="1" max="1" width="5.5703125" style="1" customWidth="1"/>
    <col min="2" max="2" width="16.85546875" style="1" bestFit="1" customWidth="1"/>
    <col min="3" max="3" width="20.7109375" style="1" bestFit="1" customWidth="1"/>
    <col min="4" max="4" width="20.5703125" style="1" bestFit="1" customWidth="1"/>
    <col min="5" max="16384" width="9.140625" style="1"/>
  </cols>
  <sheetData>
    <row r="1" spans="2:4" ht="21.75" customHeight="1" x14ac:dyDescent="0.25"/>
    <row r="2" spans="2:4" x14ac:dyDescent="0.25">
      <c r="B2" s="4" t="s">
        <v>250</v>
      </c>
    </row>
    <row r="4" spans="2:4" x14ac:dyDescent="0.25">
      <c r="B4" s="59" t="s">
        <v>2</v>
      </c>
      <c r="C4" s="59" t="s">
        <v>197</v>
      </c>
      <c r="D4" s="59" t="s">
        <v>198</v>
      </c>
    </row>
    <row r="5" spans="2:4" x14ac:dyDescent="0.25">
      <c r="B5" s="59">
        <v>0</v>
      </c>
      <c r="C5" s="59">
        <v>0</v>
      </c>
      <c r="D5" s="59">
        <v>0</v>
      </c>
    </row>
    <row r="6" spans="2:4" x14ac:dyDescent="0.25">
      <c r="B6" s="59">
        <v>1</v>
      </c>
      <c r="C6" s="59">
        <v>2.5000000000000001E-2</v>
      </c>
      <c r="D6" s="59">
        <v>2.5000000000000001E-2</v>
      </c>
    </row>
    <row r="7" spans="2:4" x14ac:dyDescent="0.25">
      <c r="B7" s="59">
        <v>2</v>
      </c>
      <c r="C7" s="59">
        <v>0.05</v>
      </c>
      <c r="D7" s="59">
        <v>0.05</v>
      </c>
    </row>
    <row r="8" spans="2:4" x14ac:dyDescent="0.25">
      <c r="B8" s="59">
        <v>3</v>
      </c>
      <c r="C8" s="59">
        <v>7.4999999999999997E-2</v>
      </c>
      <c r="D8" s="59">
        <v>7.4999999999999997E-2</v>
      </c>
    </row>
    <row r="9" spans="2:4" x14ac:dyDescent="0.25">
      <c r="B9" s="59">
        <v>4</v>
      </c>
      <c r="C9" s="59">
        <v>0.1</v>
      </c>
      <c r="D9" s="59">
        <v>0.1</v>
      </c>
    </row>
    <row r="10" spans="2:4" x14ac:dyDescent="0.25">
      <c r="B10" s="59">
        <v>5</v>
      </c>
      <c r="C10" s="59">
        <v>0.125</v>
      </c>
      <c r="D10" s="59">
        <v>0.125</v>
      </c>
    </row>
    <row r="11" spans="2:4" x14ac:dyDescent="0.25">
      <c r="B11" s="59">
        <v>6</v>
      </c>
      <c r="C11" s="59">
        <v>0.15</v>
      </c>
      <c r="D11" s="59">
        <v>0.15</v>
      </c>
    </row>
    <row r="12" spans="2:4" x14ac:dyDescent="0.25">
      <c r="B12" s="59">
        <v>7</v>
      </c>
      <c r="C12" s="59">
        <v>0.17499999999999999</v>
      </c>
      <c r="D12" s="59">
        <v>0.17499999999999999</v>
      </c>
    </row>
    <row r="13" spans="2:4" x14ac:dyDescent="0.25">
      <c r="B13" s="59">
        <v>8</v>
      </c>
      <c r="C13" s="59">
        <v>0.2</v>
      </c>
      <c r="D13" s="59">
        <v>0.2</v>
      </c>
    </row>
    <row r="14" spans="2:4" x14ac:dyDescent="0.25">
      <c r="B14" s="59">
        <v>9</v>
      </c>
      <c r="C14" s="59">
        <v>0.22500000000000001</v>
      </c>
      <c r="D14" s="59">
        <v>0.22500000000000001</v>
      </c>
    </row>
    <row r="15" spans="2:4" x14ac:dyDescent="0.25">
      <c r="B15" s="59">
        <v>10</v>
      </c>
      <c r="C15" s="59">
        <v>0.25</v>
      </c>
      <c r="D15" s="59">
        <v>0.25</v>
      </c>
    </row>
    <row r="16" spans="2:4" x14ac:dyDescent="0.25">
      <c r="B16" s="59">
        <v>11</v>
      </c>
      <c r="C16" s="59">
        <v>0.27500000000000002</v>
      </c>
      <c r="D16" s="59">
        <v>0.27500000000000002</v>
      </c>
    </row>
    <row r="17" spans="2:4" x14ac:dyDescent="0.25">
      <c r="B17" s="59">
        <v>12</v>
      </c>
      <c r="C17" s="59">
        <v>0.3</v>
      </c>
      <c r="D17" s="59">
        <v>0.3</v>
      </c>
    </row>
    <row r="18" spans="2:4" x14ac:dyDescent="0.25">
      <c r="B18" s="59">
        <v>13</v>
      </c>
      <c r="C18" s="59">
        <v>0.32500000000000001</v>
      </c>
      <c r="D18" s="59">
        <v>0.32500000000000001</v>
      </c>
    </row>
    <row r="19" spans="2:4" x14ac:dyDescent="0.25">
      <c r="B19" s="59">
        <v>14</v>
      </c>
      <c r="C19" s="59">
        <v>0.35</v>
      </c>
      <c r="D19" s="59">
        <v>0.35</v>
      </c>
    </row>
    <row r="20" spans="2:4" x14ac:dyDescent="0.25">
      <c r="B20" s="59">
        <v>15</v>
      </c>
      <c r="C20" s="59">
        <v>0.375</v>
      </c>
      <c r="D20" s="59">
        <v>0.57499999999999996</v>
      </c>
    </row>
    <row r="21" spans="2:4" x14ac:dyDescent="0.25">
      <c r="B21" s="59">
        <v>16</v>
      </c>
      <c r="C21" s="59">
        <v>0.4</v>
      </c>
      <c r="D21" s="59">
        <v>0.6</v>
      </c>
    </row>
    <row r="22" spans="2:4" x14ac:dyDescent="0.25">
      <c r="B22" s="59">
        <v>17</v>
      </c>
      <c r="C22" s="59">
        <v>0.42499999999999999</v>
      </c>
      <c r="D22" s="59">
        <v>0.625</v>
      </c>
    </row>
    <row r="23" spans="2:4" x14ac:dyDescent="0.25">
      <c r="B23" s="59">
        <v>18</v>
      </c>
      <c r="C23" s="59">
        <v>0.45</v>
      </c>
      <c r="D23" s="59">
        <v>0.65</v>
      </c>
    </row>
    <row r="24" spans="2:4" x14ac:dyDescent="0.25">
      <c r="B24" s="59">
        <v>19</v>
      </c>
      <c r="C24" s="59">
        <v>0.47499999999999998</v>
      </c>
      <c r="D24" s="59">
        <v>0.67500000000000004</v>
      </c>
    </row>
    <row r="25" spans="2:4" x14ac:dyDescent="0.25">
      <c r="B25" s="59">
        <v>20</v>
      </c>
      <c r="C25" s="59">
        <v>0.5</v>
      </c>
      <c r="D25" s="59">
        <v>0.7</v>
      </c>
    </row>
    <row r="26" spans="2:4" x14ac:dyDescent="0.25">
      <c r="B26" s="59">
        <v>21</v>
      </c>
      <c r="C26" s="59">
        <v>0.52500000000000002</v>
      </c>
      <c r="D26" s="59">
        <v>0.72499999999999998</v>
      </c>
    </row>
    <row r="27" spans="2:4" x14ac:dyDescent="0.25">
      <c r="B27" s="59">
        <v>22</v>
      </c>
      <c r="C27" s="59">
        <v>0.55000000000000004</v>
      </c>
      <c r="D27" s="59">
        <v>0.75</v>
      </c>
    </row>
    <row r="28" spans="2:4" x14ac:dyDescent="0.25">
      <c r="B28" s="59">
        <v>23</v>
      </c>
      <c r="C28" s="59">
        <v>0.57499999999999996</v>
      </c>
      <c r="D28" s="59">
        <v>0.77500000000000002</v>
      </c>
    </row>
    <row r="29" spans="2:4" x14ac:dyDescent="0.25">
      <c r="B29" s="59">
        <v>24</v>
      </c>
      <c r="C29" s="59">
        <v>0.6</v>
      </c>
      <c r="D29" s="59">
        <v>0.8</v>
      </c>
    </row>
    <row r="30" spans="2:4" x14ac:dyDescent="0.25">
      <c r="B30" s="59">
        <v>25</v>
      </c>
      <c r="C30" s="59">
        <v>0.625</v>
      </c>
      <c r="D30" s="59">
        <v>0.82499999999999996</v>
      </c>
    </row>
    <row r="31" spans="2:4" x14ac:dyDescent="0.25">
      <c r="B31" s="59">
        <v>26</v>
      </c>
      <c r="C31" s="59">
        <v>0.65</v>
      </c>
      <c r="D31" s="59">
        <v>0.85</v>
      </c>
    </row>
    <row r="32" spans="2:4" x14ac:dyDescent="0.25">
      <c r="B32" s="59">
        <v>27</v>
      </c>
      <c r="C32" s="59">
        <v>0.67500000000000004</v>
      </c>
      <c r="D32" s="59">
        <v>0.875</v>
      </c>
    </row>
    <row r="33" spans="2:4" x14ac:dyDescent="0.25">
      <c r="B33" s="59">
        <v>28</v>
      </c>
      <c r="C33" s="59">
        <v>0.7</v>
      </c>
      <c r="D33" s="59">
        <v>0.9</v>
      </c>
    </row>
    <row r="34" spans="2:4" x14ac:dyDescent="0.25">
      <c r="B34" s="59">
        <v>29</v>
      </c>
      <c r="C34" s="59">
        <v>0.72499999999999998</v>
      </c>
      <c r="D34" s="59">
        <v>0.92500000000000004</v>
      </c>
    </row>
    <row r="35" spans="2:4" x14ac:dyDescent="0.25">
      <c r="B35" s="59">
        <v>30</v>
      </c>
      <c r="C35" s="59">
        <v>0.75</v>
      </c>
      <c r="D35" s="59">
        <v>0.95</v>
      </c>
    </row>
    <row r="36" spans="2:4" x14ac:dyDescent="0.25">
      <c r="B36" s="59">
        <v>31</v>
      </c>
      <c r="C36" s="59">
        <v>0.77500000000000002</v>
      </c>
      <c r="D36" s="59">
        <v>0.95499999999999996</v>
      </c>
    </row>
    <row r="37" spans="2:4" x14ac:dyDescent="0.25">
      <c r="B37" s="59">
        <v>32</v>
      </c>
      <c r="C37" s="59">
        <v>0.8</v>
      </c>
      <c r="D37" s="59">
        <v>0.96</v>
      </c>
    </row>
    <row r="38" spans="2:4" x14ac:dyDescent="0.25">
      <c r="B38" s="59">
        <v>33</v>
      </c>
      <c r="C38" s="59">
        <v>0.82499999999999996</v>
      </c>
      <c r="D38" s="59">
        <v>0.96499999999999997</v>
      </c>
    </row>
    <row r="39" spans="2:4" x14ac:dyDescent="0.25">
      <c r="B39" s="59">
        <v>34</v>
      </c>
      <c r="C39" s="59">
        <v>0.85</v>
      </c>
      <c r="D39" s="59">
        <v>0.97</v>
      </c>
    </row>
    <row r="40" spans="2:4" x14ac:dyDescent="0.25">
      <c r="B40" s="59">
        <v>35</v>
      </c>
      <c r="C40" s="59">
        <v>0.875</v>
      </c>
      <c r="D40" s="59">
        <v>0.97499999999999998</v>
      </c>
    </row>
    <row r="41" spans="2:4" x14ac:dyDescent="0.25">
      <c r="B41" s="59">
        <v>36</v>
      </c>
      <c r="C41" s="59">
        <v>0.9</v>
      </c>
      <c r="D41" s="59">
        <v>0.98</v>
      </c>
    </row>
    <row r="42" spans="2:4" x14ac:dyDescent="0.25">
      <c r="B42" s="59">
        <v>37</v>
      </c>
      <c r="C42" s="59">
        <v>0.92500000000000004</v>
      </c>
      <c r="D42" s="59">
        <v>0.98499999999999999</v>
      </c>
    </row>
    <row r="43" spans="2:4" x14ac:dyDescent="0.25">
      <c r="B43" s="59">
        <v>38</v>
      </c>
      <c r="C43" s="59">
        <v>0.95</v>
      </c>
      <c r="D43" s="59">
        <v>0.99</v>
      </c>
    </row>
    <row r="44" spans="2:4" x14ac:dyDescent="0.25">
      <c r="B44" s="59">
        <v>39</v>
      </c>
      <c r="C44" s="59">
        <v>0.97499999999999998</v>
      </c>
      <c r="D44" s="59">
        <v>0.995</v>
      </c>
    </row>
    <row r="45" spans="2:4" x14ac:dyDescent="0.25">
      <c r="B45" s="59">
        <v>40</v>
      </c>
      <c r="C45" s="59">
        <v>1</v>
      </c>
      <c r="D45" s="59">
        <v>1</v>
      </c>
    </row>
    <row r="47" spans="2:4" x14ac:dyDescent="0.25">
      <c r="B47" s="1" t="s">
        <v>199</v>
      </c>
    </row>
    <row r="48" spans="2:4" x14ac:dyDescent="0.25">
      <c r="B48" s="1" t="s">
        <v>200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7"/>
  <sheetViews>
    <sheetView showGridLines="0" workbookViewId="0">
      <selection activeCell="J17" sqref="J17"/>
    </sheetView>
  </sheetViews>
  <sheetFormatPr baseColWidth="10" defaultColWidth="11.42578125" defaultRowHeight="12.75" x14ac:dyDescent="0.25"/>
  <cols>
    <col min="1" max="1" width="5.5703125" style="1" customWidth="1"/>
    <col min="2" max="2" width="15" style="1" customWidth="1"/>
    <col min="3" max="3" width="11.42578125" style="1"/>
    <col min="4" max="4" width="13.5703125" style="1" customWidth="1"/>
    <col min="5" max="8" width="11.42578125" style="1"/>
    <col min="9" max="9" width="15" style="1" customWidth="1"/>
    <col min="10" max="10" width="11.42578125" style="1"/>
    <col min="11" max="11" width="13.42578125" style="1" customWidth="1"/>
    <col min="12" max="15" width="11.42578125" style="1"/>
    <col min="16" max="16" width="15" style="1" customWidth="1"/>
    <col min="17" max="17" width="11.42578125" style="1"/>
    <col min="18" max="18" width="13.7109375" style="1" customWidth="1"/>
    <col min="19" max="22" width="11.42578125" style="1"/>
    <col min="23" max="23" width="15" style="1" customWidth="1"/>
    <col min="24" max="24" width="11.42578125" style="1"/>
    <col min="25" max="25" width="14.42578125" style="1" customWidth="1"/>
    <col min="26" max="29" width="11.42578125" style="1"/>
    <col min="30" max="30" width="15" style="1" customWidth="1"/>
    <col min="31" max="31" width="16.28515625" style="1" customWidth="1"/>
    <col min="32" max="32" width="14.85546875" style="1" customWidth="1"/>
    <col min="33" max="16384" width="11.42578125" style="1"/>
  </cols>
  <sheetData>
    <row r="1" spans="2:34" ht="21.75" customHeight="1" x14ac:dyDescent="0.25"/>
    <row r="2" spans="2:34" s="3" customFormat="1" x14ac:dyDescent="0.25">
      <c r="B2" s="2" t="s">
        <v>80</v>
      </c>
    </row>
    <row r="4" spans="2:34" s="49" customFormat="1" ht="30" customHeight="1" x14ac:dyDescent="0.25">
      <c r="B4" s="105" t="s">
        <v>251</v>
      </c>
      <c r="C4" s="105"/>
      <c r="D4" s="105"/>
      <c r="E4" s="105"/>
      <c r="I4" s="105" t="s">
        <v>252</v>
      </c>
      <c r="J4" s="105"/>
      <c r="K4" s="105"/>
      <c r="L4" s="105"/>
      <c r="P4" s="105" t="s">
        <v>255</v>
      </c>
      <c r="Q4" s="105"/>
      <c r="R4" s="105"/>
      <c r="S4" s="105"/>
      <c r="W4" s="105" t="s">
        <v>254</v>
      </c>
      <c r="X4" s="105"/>
      <c r="Y4" s="105"/>
      <c r="Z4" s="105"/>
      <c r="AD4" s="105" t="s">
        <v>253</v>
      </c>
      <c r="AE4" s="105"/>
      <c r="AF4" s="105"/>
      <c r="AG4" s="105"/>
    </row>
    <row r="5" spans="2:34" s="52" customFormat="1" ht="25.5" x14ac:dyDescent="0.25">
      <c r="B5" s="50" t="s">
        <v>15</v>
      </c>
      <c r="C5" s="51">
        <v>0.01</v>
      </c>
      <c r="I5" s="50" t="s">
        <v>15</v>
      </c>
      <c r="J5" s="51">
        <v>0.03</v>
      </c>
      <c r="P5" s="50" t="s">
        <v>15</v>
      </c>
      <c r="Q5" s="51">
        <v>0.01</v>
      </c>
      <c r="W5" s="50" t="s">
        <v>15</v>
      </c>
      <c r="X5" s="51">
        <v>0.03</v>
      </c>
      <c r="AD5" s="50" t="s">
        <v>15</v>
      </c>
      <c r="AE5" s="51">
        <v>-5.0000000000000001E-3</v>
      </c>
    </row>
    <row r="6" spans="2:34" s="52" customFormat="1" x14ac:dyDescent="0.25">
      <c r="B6" s="50" t="s">
        <v>16</v>
      </c>
      <c r="C6" s="53">
        <v>0.1</v>
      </c>
      <c r="I6" s="50" t="s">
        <v>16</v>
      </c>
      <c r="J6" s="53">
        <v>0.1</v>
      </c>
      <c r="P6" s="50" t="s">
        <v>16</v>
      </c>
      <c r="Q6" s="53">
        <v>0.4</v>
      </c>
      <c r="W6" s="50" t="s">
        <v>16</v>
      </c>
      <c r="X6" s="53">
        <v>0.4</v>
      </c>
      <c r="AD6" s="50" t="s">
        <v>16</v>
      </c>
      <c r="AE6" s="53">
        <v>0</v>
      </c>
    </row>
    <row r="7" spans="2:34" s="50" customFormat="1" ht="38.25" x14ac:dyDescent="0.25">
      <c r="C7" s="54" t="s">
        <v>17</v>
      </c>
      <c r="D7" s="54" t="s">
        <v>18</v>
      </c>
      <c r="E7" s="54" t="s">
        <v>19</v>
      </c>
      <c r="F7" s="54" t="s">
        <v>20</v>
      </c>
      <c r="J7" s="54" t="s">
        <v>17</v>
      </c>
      <c r="K7" s="54" t="s">
        <v>18</v>
      </c>
      <c r="L7" s="54" t="s">
        <v>19</v>
      </c>
      <c r="M7" s="54" t="s">
        <v>20</v>
      </c>
      <c r="Q7" s="54" t="s">
        <v>17</v>
      </c>
      <c r="R7" s="54" t="s">
        <v>18</v>
      </c>
      <c r="S7" s="54" t="s">
        <v>19</v>
      </c>
      <c r="T7" s="54" t="s">
        <v>20</v>
      </c>
      <c r="X7" s="54" t="s">
        <v>17</v>
      </c>
      <c r="Y7" s="54" t="s">
        <v>18</v>
      </c>
      <c r="Z7" s="54" t="s">
        <v>19</v>
      </c>
      <c r="AA7" s="54" t="s">
        <v>20</v>
      </c>
      <c r="AE7" s="55" t="s">
        <v>21</v>
      </c>
      <c r="AF7" s="55" t="s">
        <v>18</v>
      </c>
      <c r="AG7" s="55" t="s">
        <v>19</v>
      </c>
      <c r="AH7" s="55" t="s">
        <v>20</v>
      </c>
    </row>
    <row r="8" spans="2:34" x14ac:dyDescent="0.25">
      <c r="B8" s="56" t="s">
        <v>22</v>
      </c>
      <c r="C8" s="57">
        <v>100</v>
      </c>
      <c r="D8" s="57">
        <f>C8*(1+$C$6)</f>
        <v>110.00000000000001</v>
      </c>
      <c r="E8" s="57">
        <f t="shared" ref="E8:F45" si="0">E9</f>
        <v>147.41225085031903</v>
      </c>
      <c r="F8" s="57">
        <f t="shared" si="0"/>
        <v>143.58787399448408</v>
      </c>
      <c r="G8" s="58"/>
      <c r="I8" s="56" t="s">
        <v>22</v>
      </c>
      <c r="J8" s="57">
        <v>100</v>
      </c>
      <c r="K8" s="57">
        <f>J8*(1+J$6)</f>
        <v>110.00000000000001</v>
      </c>
      <c r="L8" s="57">
        <f t="shared" ref="L8:M45" si="1">L9</f>
        <v>316.70269825233754</v>
      </c>
      <c r="M8" s="57">
        <f t="shared" si="1"/>
        <v>246.7170351100462</v>
      </c>
      <c r="N8" s="58"/>
      <c r="P8" s="56" t="s">
        <v>22</v>
      </c>
      <c r="Q8" s="57">
        <v>100</v>
      </c>
      <c r="R8" s="57">
        <f>Q8*(1+Q$6)</f>
        <v>140</v>
      </c>
      <c r="S8" s="57">
        <f t="shared" ref="S8:T45" si="2">S9</f>
        <v>147.41225085031903</v>
      </c>
      <c r="T8" s="57">
        <f t="shared" si="2"/>
        <v>182.74820326570696</v>
      </c>
      <c r="U8" s="58"/>
      <c r="W8" s="56" t="s">
        <v>22</v>
      </c>
      <c r="X8" s="57">
        <v>100</v>
      </c>
      <c r="Y8" s="57">
        <f>X8*(1+X$6)</f>
        <v>140</v>
      </c>
      <c r="Z8" s="57">
        <f t="shared" ref="Z8:AA45" si="3">Z9</f>
        <v>316.70269825233754</v>
      </c>
      <c r="AA8" s="57">
        <f t="shared" si="3"/>
        <v>314.00349923096786</v>
      </c>
      <c r="AB8" s="58"/>
      <c r="AD8" s="56" t="s">
        <v>22</v>
      </c>
      <c r="AE8" s="57">
        <v>100</v>
      </c>
      <c r="AF8" s="57">
        <f>AE8*(1+AE$6)</f>
        <v>100</v>
      </c>
      <c r="AG8" s="57">
        <f t="shared" ref="AG8:AH45" si="4">AG9</f>
        <v>82.243228243484836</v>
      </c>
      <c r="AH8" s="57">
        <f t="shared" si="4"/>
        <v>87.623075686715779</v>
      </c>
    </row>
    <row r="9" spans="2:34" x14ac:dyDescent="0.25">
      <c r="B9" s="56" t="s">
        <v>23</v>
      </c>
      <c r="C9" s="57">
        <f>C8*(1+$C$5)</f>
        <v>101</v>
      </c>
      <c r="D9" s="57">
        <f t="shared" ref="D9:D47" si="5">C9*(1+$C$6)</f>
        <v>111.10000000000001</v>
      </c>
      <c r="E9" s="57">
        <f t="shared" si="0"/>
        <v>147.41225085031903</v>
      </c>
      <c r="F9" s="57">
        <f t="shared" si="0"/>
        <v>143.58787399448408</v>
      </c>
      <c r="G9" s="58"/>
      <c r="I9" s="56" t="s">
        <v>23</v>
      </c>
      <c r="J9" s="57">
        <f>J8*(1+J$5)</f>
        <v>103</v>
      </c>
      <c r="K9" s="57">
        <f t="shared" ref="K9:K47" si="6">J9*(1+J$6)</f>
        <v>113.30000000000001</v>
      </c>
      <c r="L9" s="57">
        <f t="shared" si="1"/>
        <v>316.70269825233754</v>
      </c>
      <c r="M9" s="57">
        <f t="shared" si="1"/>
        <v>246.7170351100462</v>
      </c>
      <c r="N9" s="58"/>
      <c r="P9" s="56" t="s">
        <v>23</v>
      </c>
      <c r="Q9" s="57">
        <f>Q8*(1+Q$5)</f>
        <v>101</v>
      </c>
      <c r="R9" s="57">
        <f t="shared" ref="R9:R47" si="7">Q9*(1+Q$6)</f>
        <v>141.39999999999998</v>
      </c>
      <c r="S9" s="57">
        <f t="shared" si="2"/>
        <v>147.41225085031903</v>
      </c>
      <c r="T9" s="57">
        <f t="shared" si="2"/>
        <v>182.74820326570696</v>
      </c>
      <c r="U9" s="58"/>
      <c r="W9" s="56" t="s">
        <v>23</v>
      </c>
      <c r="X9" s="57">
        <f>X8*(1+X$5)</f>
        <v>103</v>
      </c>
      <c r="Y9" s="57">
        <f t="shared" ref="Y9:Y47" si="8">X9*(1+X$6)</f>
        <v>144.19999999999999</v>
      </c>
      <c r="Z9" s="57">
        <f t="shared" si="3"/>
        <v>316.70269825233754</v>
      </c>
      <c r="AA9" s="57">
        <f t="shared" si="3"/>
        <v>314.00349923096786</v>
      </c>
      <c r="AB9" s="58"/>
      <c r="AD9" s="56" t="s">
        <v>23</v>
      </c>
      <c r="AE9" s="57">
        <f>AE8*(1+AE$5)</f>
        <v>99.5</v>
      </c>
      <c r="AF9" s="57">
        <f t="shared" ref="AF9:AF47" si="9">AE9*(1+AE$6)</f>
        <v>99.5</v>
      </c>
      <c r="AG9" s="57">
        <f t="shared" si="4"/>
        <v>82.243228243484836</v>
      </c>
      <c r="AH9" s="57">
        <f t="shared" si="4"/>
        <v>87.623075686715779</v>
      </c>
    </row>
    <row r="10" spans="2:34" x14ac:dyDescent="0.25">
      <c r="B10" s="56" t="s">
        <v>24</v>
      </c>
      <c r="C10" s="57">
        <f t="shared" ref="C10:C47" si="10">C9*(1+$C$5)</f>
        <v>102.01</v>
      </c>
      <c r="D10" s="57">
        <f t="shared" si="5"/>
        <v>112.21100000000001</v>
      </c>
      <c r="E10" s="57">
        <f t="shared" si="0"/>
        <v>147.41225085031903</v>
      </c>
      <c r="F10" s="57">
        <f t="shared" si="0"/>
        <v>143.58787399448408</v>
      </c>
      <c r="G10" s="58"/>
      <c r="I10" s="56" t="s">
        <v>24</v>
      </c>
      <c r="J10" s="57">
        <f t="shared" ref="J10:J47" si="11">J9*(1+J$5)</f>
        <v>106.09</v>
      </c>
      <c r="K10" s="57">
        <f t="shared" si="6"/>
        <v>116.69900000000001</v>
      </c>
      <c r="L10" s="57">
        <f t="shared" si="1"/>
        <v>316.70269825233754</v>
      </c>
      <c r="M10" s="57">
        <f t="shared" si="1"/>
        <v>246.7170351100462</v>
      </c>
      <c r="N10" s="58"/>
      <c r="P10" s="56" t="s">
        <v>24</v>
      </c>
      <c r="Q10" s="57">
        <f t="shared" ref="Q10:Q47" si="12">Q9*(1+Q$5)</f>
        <v>102.01</v>
      </c>
      <c r="R10" s="57">
        <f t="shared" si="7"/>
        <v>142.81399999999999</v>
      </c>
      <c r="S10" s="57">
        <f t="shared" si="2"/>
        <v>147.41225085031903</v>
      </c>
      <c r="T10" s="57">
        <f t="shared" si="2"/>
        <v>182.74820326570696</v>
      </c>
      <c r="U10" s="58"/>
      <c r="W10" s="56" t="s">
        <v>24</v>
      </c>
      <c r="X10" s="57">
        <f t="shared" ref="X10:X47" si="13">X9*(1+X$5)</f>
        <v>106.09</v>
      </c>
      <c r="Y10" s="57">
        <f t="shared" si="8"/>
        <v>148.52599999999998</v>
      </c>
      <c r="Z10" s="57">
        <f t="shared" si="3"/>
        <v>316.70269825233754</v>
      </c>
      <c r="AA10" s="57">
        <f t="shared" si="3"/>
        <v>314.00349923096786</v>
      </c>
      <c r="AB10" s="58"/>
      <c r="AD10" s="56" t="s">
        <v>24</v>
      </c>
      <c r="AE10" s="57">
        <f t="shared" ref="AE10:AE47" si="14">AE9*(1+AE$5)</f>
        <v>99.002499999999998</v>
      </c>
      <c r="AF10" s="57">
        <f t="shared" si="9"/>
        <v>99.002499999999998</v>
      </c>
      <c r="AG10" s="57">
        <f t="shared" si="4"/>
        <v>82.243228243484836</v>
      </c>
      <c r="AH10" s="57">
        <f t="shared" si="4"/>
        <v>87.623075686715779</v>
      </c>
    </row>
    <row r="11" spans="2:34" x14ac:dyDescent="0.25">
      <c r="B11" s="56" t="s">
        <v>25</v>
      </c>
      <c r="C11" s="57">
        <f t="shared" si="10"/>
        <v>103.0301</v>
      </c>
      <c r="D11" s="57">
        <f t="shared" si="5"/>
        <v>113.33311000000002</v>
      </c>
      <c r="E11" s="57">
        <f t="shared" si="0"/>
        <v>147.41225085031903</v>
      </c>
      <c r="F11" s="57">
        <f t="shared" si="0"/>
        <v>143.58787399448408</v>
      </c>
      <c r="G11" s="58"/>
      <c r="I11" s="56" t="s">
        <v>25</v>
      </c>
      <c r="J11" s="57">
        <f t="shared" si="11"/>
        <v>109.2727</v>
      </c>
      <c r="K11" s="57">
        <f t="shared" si="6"/>
        <v>120.19997000000001</v>
      </c>
      <c r="L11" s="57">
        <f t="shared" si="1"/>
        <v>316.70269825233754</v>
      </c>
      <c r="M11" s="57">
        <f t="shared" si="1"/>
        <v>246.7170351100462</v>
      </c>
      <c r="N11" s="58"/>
      <c r="P11" s="56" t="s">
        <v>25</v>
      </c>
      <c r="Q11" s="57">
        <f t="shared" si="12"/>
        <v>103.0301</v>
      </c>
      <c r="R11" s="57">
        <f t="shared" si="7"/>
        <v>144.24214000000001</v>
      </c>
      <c r="S11" s="57">
        <f t="shared" si="2"/>
        <v>147.41225085031903</v>
      </c>
      <c r="T11" s="57">
        <f t="shared" si="2"/>
        <v>182.74820326570696</v>
      </c>
      <c r="U11" s="58"/>
      <c r="W11" s="56" t="s">
        <v>25</v>
      </c>
      <c r="X11" s="57">
        <f t="shared" si="13"/>
        <v>109.2727</v>
      </c>
      <c r="Y11" s="57">
        <f t="shared" si="8"/>
        <v>152.98177999999999</v>
      </c>
      <c r="Z11" s="57">
        <f t="shared" si="3"/>
        <v>316.70269825233754</v>
      </c>
      <c r="AA11" s="57">
        <f t="shared" si="3"/>
        <v>314.00349923096786</v>
      </c>
      <c r="AB11" s="58"/>
      <c r="AD11" s="56" t="s">
        <v>25</v>
      </c>
      <c r="AE11" s="57">
        <f t="shared" si="14"/>
        <v>98.507487499999996</v>
      </c>
      <c r="AF11" s="57">
        <f t="shared" si="9"/>
        <v>98.507487499999996</v>
      </c>
      <c r="AG11" s="57">
        <f t="shared" si="4"/>
        <v>82.243228243484836</v>
      </c>
      <c r="AH11" s="57">
        <f t="shared" si="4"/>
        <v>87.623075686715779</v>
      </c>
    </row>
    <row r="12" spans="2:34" x14ac:dyDescent="0.25">
      <c r="B12" s="56" t="s">
        <v>26</v>
      </c>
      <c r="C12" s="57">
        <f t="shared" si="10"/>
        <v>104.060401</v>
      </c>
      <c r="D12" s="57">
        <f t="shared" si="5"/>
        <v>114.46644110000001</v>
      </c>
      <c r="E12" s="57">
        <f t="shared" si="0"/>
        <v>147.41225085031903</v>
      </c>
      <c r="F12" s="57">
        <f t="shared" si="0"/>
        <v>143.58787399448408</v>
      </c>
      <c r="G12" s="58"/>
      <c r="I12" s="56" t="s">
        <v>26</v>
      </c>
      <c r="J12" s="57">
        <f t="shared" si="11"/>
        <v>112.550881</v>
      </c>
      <c r="K12" s="57">
        <f t="shared" si="6"/>
        <v>123.80596910000001</v>
      </c>
      <c r="L12" s="57">
        <f t="shared" si="1"/>
        <v>316.70269825233754</v>
      </c>
      <c r="M12" s="57">
        <f t="shared" si="1"/>
        <v>246.7170351100462</v>
      </c>
      <c r="N12" s="58"/>
      <c r="P12" s="56" t="s">
        <v>26</v>
      </c>
      <c r="Q12" s="57">
        <f t="shared" si="12"/>
        <v>104.060401</v>
      </c>
      <c r="R12" s="57">
        <f t="shared" si="7"/>
        <v>145.68456139999998</v>
      </c>
      <c r="S12" s="57">
        <f t="shared" si="2"/>
        <v>147.41225085031903</v>
      </c>
      <c r="T12" s="57">
        <f t="shared" si="2"/>
        <v>182.74820326570696</v>
      </c>
      <c r="U12" s="58"/>
      <c r="W12" s="56" t="s">
        <v>26</v>
      </c>
      <c r="X12" s="57">
        <f t="shared" si="13"/>
        <v>112.550881</v>
      </c>
      <c r="Y12" s="57">
        <f t="shared" si="8"/>
        <v>157.57123339999998</v>
      </c>
      <c r="Z12" s="57">
        <f t="shared" si="3"/>
        <v>316.70269825233754</v>
      </c>
      <c r="AA12" s="57">
        <f t="shared" si="3"/>
        <v>314.00349923096786</v>
      </c>
      <c r="AB12" s="58"/>
      <c r="AD12" s="56" t="s">
        <v>26</v>
      </c>
      <c r="AE12" s="57">
        <f t="shared" si="14"/>
        <v>98.014950062499992</v>
      </c>
      <c r="AF12" s="57">
        <f t="shared" si="9"/>
        <v>98.014950062499992</v>
      </c>
      <c r="AG12" s="57">
        <f t="shared" si="4"/>
        <v>82.243228243484836</v>
      </c>
      <c r="AH12" s="57">
        <f t="shared" si="4"/>
        <v>87.623075686715779</v>
      </c>
    </row>
    <row r="13" spans="2:34" x14ac:dyDescent="0.25">
      <c r="B13" s="56" t="s">
        <v>27</v>
      </c>
      <c r="C13" s="57">
        <f t="shared" si="10"/>
        <v>105.10100500999999</v>
      </c>
      <c r="D13" s="57">
        <f t="shared" si="5"/>
        <v>115.61110551100001</v>
      </c>
      <c r="E13" s="57">
        <f t="shared" si="0"/>
        <v>147.41225085031903</v>
      </c>
      <c r="F13" s="57">
        <f t="shared" si="0"/>
        <v>143.58787399448408</v>
      </c>
      <c r="G13" s="58"/>
      <c r="I13" s="56" t="s">
        <v>27</v>
      </c>
      <c r="J13" s="57">
        <f t="shared" si="11"/>
        <v>115.92740743</v>
      </c>
      <c r="K13" s="57">
        <f t="shared" si="6"/>
        <v>127.52014817300001</v>
      </c>
      <c r="L13" s="57">
        <f t="shared" si="1"/>
        <v>316.70269825233754</v>
      </c>
      <c r="M13" s="57">
        <f t="shared" si="1"/>
        <v>246.7170351100462</v>
      </c>
      <c r="N13" s="58"/>
      <c r="P13" s="56" t="s">
        <v>27</v>
      </c>
      <c r="Q13" s="57">
        <f t="shared" si="12"/>
        <v>105.10100500999999</v>
      </c>
      <c r="R13" s="57">
        <f t="shared" si="7"/>
        <v>147.14140701399998</v>
      </c>
      <c r="S13" s="57">
        <f t="shared" si="2"/>
        <v>147.41225085031903</v>
      </c>
      <c r="T13" s="57">
        <f t="shared" si="2"/>
        <v>182.74820326570696</v>
      </c>
      <c r="U13" s="58"/>
      <c r="W13" s="56" t="s">
        <v>27</v>
      </c>
      <c r="X13" s="57">
        <f t="shared" si="13"/>
        <v>115.92740743</v>
      </c>
      <c r="Y13" s="57">
        <f t="shared" si="8"/>
        <v>162.29837040199999</v>
      </c>
      <c r="Z13" s="57">
        <f t="shared" si="3"/>
        <v>316.70269825233754</v>
      </c>
      <c r="AA13" s="57">
        <f t="shared" si="3"/>
        <v>314.00349923096786</v>
      </c>
      <c r="AB13" s="58"/>
      <c r="AD13" s="56" t="s">
        <v>27</v>
      </c>
      <c r="AE13" s="57">
        <f t="shared" si="14"/>
        <v>97.52487531218749</v>
      </c>
      <c r="AF13" s="57">
        <f t="shared" si="9"/>
        <v>97.52487531218749</v>
      </c>
      <c r="AG13" s="57">
        <f t="shared" si="4"/>
        <v>82.243228243484836</v>
      </c>
      <c r="AH13" s="57">
        <f t="shared" si="4"/>
        <v>87.623075686715779</v>
      </c>
    </row>
    <row r="14" spans="2:34" x14ac:dyDescent="0.25">
      <c r="B14" s="56" t="s">
        <v>28</v>
      </c>
      <c r="C14" s="57">
        <f t="shared" si="10"/>
        <v>106.1520150601</v>
      </c>
      <c r="D14" s="57">
        <f t="shared" si="5"/>
        <v>116.76721656611001</v>
      </c>
      <c r="E14" s="57">
        <f t="shared" si="0"/>
        <v>147.41225085031903</v>
      </c>
      <c r="F14" s="57">
        <f t="shared" si="0"/>
        <v>143.58787399448408</v>
      </c>
      <c r="G14" s="58"/>
      <c r="I14" s="56" t="s">
        <v>28</v>
      </c>
      <c r="J14" s="57">
        <f t="shared" si="11"/>
        <v>119.4052296529</v>
      </c>
      <c r="K14" s="57">
        <f t="shared" si="6"/>
        <v>131.34575261819001</v>
      </c>
      <c r="L14" s="57">
        <f t="shared" si="1"/>
        <v>316.70269825233754</v>
      </c>
      <c r="M14" s="57">
        <f t="shared" si="1"/>
        <v>246.7170351100462</v>
      </c>
      <c r="N14" s="58"/>
      <c r="P14" s="56" t="s">
        <v>28</v>
      </c>
      <c r="Q14" s="57">
        <f t="shared" si="12"/>
        <v>106.1520150601</v>
      </c>
      <c r="R14" s="57">
        <f t="shared" si="7"/>
        <v>148.61282108413999</v>
      </c>
      <c r="S14" s="57">
        <f t="shared" si="2"/>
        <v>147.41225085031903</v>
      </c>
      <c r="T14" s="57">
        <f t="shared" si="2"/>
        <v>182.74820326570696</v>
      </c>
      <c r="U14" s="58"/>
      <c r="W14" s="56" t="s">
        <v>28</v>
      </c>
      <c r="X14" s="57">
        <f t="shared" si="13"/>
        <v>119.4052296529</v>
      </c>
      <c r="Y14" s="57">
        <f t="shared" si="8"/>
        <v>167.16732151406001</v>
      </c>
      <c r="Z14" s="57">
        <f t="shared" si="3"/>
        <v>316.70269825233754</v>
      </c>
      <c r="AA14" s="57">
        <f t="shared" si="3"/>
        <v>314.00349923096786</v>
      </c>
      <c r="AB14" s="58"/>
      <c r="AD14" s="56" t="s">
        <v>28</v>
      </c>
      <c r="AE14" s="57">
        <f t="shared" si="14"/>
        <v>97.037250935626545</v>
      </c>
      <c r="AF14" s="57">
        <f t="shared" si="9"/>
        <v>97.037250935626545</v>
      </c>
      <c r="AG14" s="57">
        <f t="shared" si="4"/>
        <v>82.243228243484836</v>
      </c>
      <c r="AH14" s="57">
        <f t="shared" si="4"/>
        <v>87.623075686715779</v>
      </c>
    </row>
    <row r="15" spans="2:34" x14ac:dyDescent="0.25">
      <c r="B15" s="56" t="s">
        <v>29</v>
      </c>
      <c r="C15" s="57">
        <f t="shared" si="10"/>
        <v>107.213535210701</v>
      </c>
      <c r="D15" s="57">
        <f t="shared" si="5"/>
        <v>117.93488873177111</v>
      </c>
      <c r="E15" s="57">
        <f t="shared" si="0"/>
        <v>147.41225085031903</v>
      </c>
      <c r="F15" s="57">
        <f t="shared" si="0"/>
        <v>143.58787399448408</v>
      </c>
      <c r="G15" s="58"/>
      <c r="I15" s="56" t="s">
        <v>29</v>
      </c>
      <c r="J15" s="57">
        <f t="shared" si="11"/>
        <v>122.987386542487</v>
      </c>
      <c r="K15" s="57">
        <f t="shared" si="6"/>
        <v>135.28612519673572</v>
      </c>
      <c r="L15" s="57">
        <f t="shared" si="1"/>
        <v>316.70269825233754</v>
      </c>
      <c r="M15" s="57">
        <f t="shared" si="1"/>
        <v>246.7170351100462</v>
      </c>
      <c r="N15" s="58"/>
      <c r="P15" s="56" t="s">
        <v>29</v>
      </c>
      <c r="Q15" s="57">
        <f t="shared" si="12"/>
        <v>107.213535210701</v>
      </c>
      <c r="R15" s="57">
        <f t="shared" si="7"/>
        <v>150.0989492949814</v>
      </c>
      <c r="S15" s="57">
        <f t="shared" si="2"/>
        <v>147.41225085031903</v>
      </c>
      <c r="T15" s="57">
        <f t="shared" si="2"/>
        <v>182.74820326570696</v>
      </c>
      <c r="U15" s="58"/>
      <c r="W15" s="56" t="s">
        <v>29</v>
      </c>
      <c r="X15" s="57">
        <f t="shared" si="13"/>
        <v>122.987386542487</v>
      </c>
      <c r="Y15" s="57">
        <f t="shared" si="8"/>
        <v>172.18234115948178</v>
      </c>
      <c r="Z15" s="57">
        <f t="shared" si="3"/>
        <v>316.70269825233754</v>
      </c>
      <c r="AA15" s="57">
        <f t="shared" si="3"/>
        <v>314.00349923096786</v>
      </c>
      <c r="AB15" s="58"/>
      <c r="AD15" s="56" t="s">
        <v>29</v>
      </c>
      <c r="AE15" s="57">
        <f t="shared" si="14"/>
        <v>96.552064680948419</v>
      </c>
      <c r="AF15" s="57">
        <f t="shared" si="9"/>
        <v>96.552064680948419</v>
      </c>
      <c r="AG15" s="57">
        <f t="shared" si="4"/>
        <v>82.243228243484836</v>
      </c>
      <c r="AH15" s="57">
        <f t="shared" si="4"/>
        <v>87.623075686715779</v>
      </c>
    </row>
    <row r="16" spans="2:34" x14ac:dyDescent="0.25">
      <c r="B16" s="56" t="s">
        <v>30</v>
      </c>
      <c r="C16" s="57">
        <f t="shared" si="10"/>
        <v>108.28567056280801</v>
      </c>
      <c r="D16" s="57">
        <f t="shared" si="5"/>
        <v>119.11423761908881</v>
      </c>
      <c r="E16" s="57">
        <f t="shared" si="0"/>
        <v>147.41225085031903</v>
      </c>
      <c r="F16" s="57">
        <f t="shared" si="0"/>
        <v>143.58787399448408</v>
      </c>
      <c r="G16" s="58"/>
      <c r="I16" s="56" t="s">
        <v>30</v>
      </c>
      <c r="J16" s="57">
        <f t="shared" si="11"/>
        <v>126.67700813876162</v>
      </c>
      <c r="K16" s="57">
        <f t="shared" si="6"/>
        <v>139.3447089526378</v>
      </c>
      <c r="L16" s="57">
        <f t="shared" si="1"/>
        <v>316.70269825233754</v>
      </c>
      <c r="M16" s="57">
        <f t="shared" si="1"/>
        <v>246.7170351100462</v>
      </c>
      <c r="N16" s="58"/>
      <c r="P16" s="56" t="s">
        <v>30</v>
      </c>
      <c r="Q16" s="57">
        <f t="shared" si="12"/>
        <v>108.28567056280801</v>
      </c>
      <c r="R16" s="57">
        <f t="shared" si="7"/>
        <v>151.59993878793119</v>
      </c>
      <c r="S16" s="57">
        <f t="shared" si="2"/>
        <v>147.41225085031903</v>
      </c>
      <c r="T16" s="57">
        <f t="shared" si="2"/>
        <v>182.74820326570696</v>
      </c>
      <c r="U16" s="58"/>
      <c r="W16" s="56" t="s">
        <v>30</v>
      </c>
      <c r="X16" s="57">
        <f t="shared" si="13"/>
        <v>126.67700813876162</v>
      </c>
      <c r="Y16" s="57">
        <f t="shared" si="8"/>
        <v>177.34781139426627</v>
      </c>
      <c r="Z16" s="57">
        <f t="shared" si="3"/>
        <v>316.70269825233754</v>
      </c>
      <c r="AA16" s="57">
        <f t="shared" si="3"/>
        <v>314.00349923096786</v>
      </c>
      <c r="AB16" s="58"/>
      <c r="AD16" s="56" t="s">
        <v>30</v>
      </c>
      <c r="AE16" s="57">
        <f t="shared" si="14"/>
        <v>96.069304357543672</v>
      </c>
      <c r="AF16" s="57">
        <f t="shared" si="9"/>
        <v>96.069304357543672</v>
      </c>
      <c r="AG16" s="57">
        <f t="shared" si="4"/>
        <v>82.243228243484836</v>
      </c>
      <c r="AH16" s="57">
        <f t="shared" si="4"/>
        <v>87.623075686715779</v>
      </c>
    </row>
    <row r="17" spans="2:34" x14ac:dyDescent="0.25">
      <c r="B17" s="56" t="s">
        <v>31</v>
      </c>
      <c r="C17" s="57">
        <f t="shared" si="10"/>
        <v>109.36852726843608</v>
      </c>
      <c r="D17" s="57">
        <f t="shared" si="5"/>
        <v>120.30537999527969</v>
      </c>
      <c r="E17" s="57">
        <f t="shared" si="0"/>
        <v>147.41225085031903</v>
      </c>
      <c r="F17" s="57">
        <f t="shared" si="0"/>
        <v>143.58787399448408</v>
      </c>
      <c r="G17" s="58"/>
      <c r="I17" s="56" t="s">
        <v>31</v>
      </c>
      <c r="J17" s="57">
        <f t="shared" si="11"/>
        <v>130.47731838292447</v>
      </c>
      <c r="K17" s="57">
        <f t="shared" si="6"/>
        <v>143.52505022121693</v>
      </c>
      <c r="L17" s="57">
        <f t="shared" si="1"/>
        <v>316.70269825233754</v>
      </c>
      <c r="M17" s="57">
        <f t="shared" si="1"/>
        <v>246.7170351100462</v>
      </c>
      <c r="N17" s="58"/>
      <c r="P17" s="56" t="s">
        <v>31</v>
      </c>
      <c r="Q17" s="57">
        <f t="shared" si="12"/>
        <v>109.36852726843608</v>
      </c>
      <c r="R17" s="57">
        <f t="shared" si="7"/>
        <v>153.1159381758105</v>
      </c>
      <c r="S17" s="57">
        <f t="shared" si="2"/>
        <v>147.41225085031903</v>
      </c>
      <c r="T17" s="57">
        <f t="shared" si="2"/>
        <v>182.74820326570696</v>
      </c>
      <c r="U17" s="58"/>
      <c r="W17" s="56" t="s">
        <v>31</v>
      </c>
      <c r="X17" s="57">
        <f t="shared" si="13"/>
        <v>130.47731838292447</v>
      </c>
      <c r="Y17" s="57">
        <f t="shared" si="8"/>
        <v>182.66824573609424</v>
      </c>
      <c r="Z17" s="57">
        <f t="shared" si="3"/>
        <v>316.70269825233754</v>
      </c>
      <c r="AA17" s="57">
        <f t="shared" si="3"/>
        <v>314.00349923096786</v>
      </c>
      <c r="AB17" s="58"/>
      <c r="AD17" s="56" t="s">
        <v>31</v>
      </c>
      <c r="AE17" s="57">
        <f t="shared" si="14"/>
        <v>95.588957835755949</v>
      </c>
      <c r="AF17" s="57">
        <f t="shared" si="9"/>
        <v>95.588957835755949</v>
      </c>
      <c r="AG17" s="57">
        <f t="shared" si="4"/>
        <v>82.243228243484836</v>
      </c>
      <c r="AH17" s="57">
        <f t="shared" si="4"/>
        <v>87.623075686715779</v>
      </c>
    </row>
    <row r="18" spans="2:34" x14ac:dyDescent="0.25">
      <c r="B18" s="56" t="s">
        <v>32</v>
      </c>
      <c r="C18" s="57">
        <f t="shared" si="10"/>
        <v>110.46221254112045</v>
      </c>
      <c r="D18" s="57">
        <f t="shared" si="5"/>
        <v>121.50843379523251</v>
      </c>
      <c r="E18" s="57">
        <f t="shared" si="0"/>
        <v>147.41225085031903</v>
      </c>
      <c r="F18" s="57">
        <f t="shared" si="0"/>
        <v>143.58787399448408</v>
      </c>
      <c r="G18" s="58"/>
      <c r="I18" s="56" t="s">
        <v>32</v>
      </c>
      <c r="J18" s="57">
        <f t="shared" si="11"/>
        <v>134.39163793441222</v>
      </c>
      <c r="K18" s="57">
        <f t="shared" si="6"/>
        <v>147.83080172785344</v>
      </c>
      <c r="L18" s="57">
        <f t="shared" si="1"/>
        <v>316.70269825233754</v>
      </c>
      <c r="M18" s="57">
        <f t="shared" si="1"/>
        <v>246.7170351100462</v>
      </c>
      <c r="N18" s="58"/>
      <c r="P18" s="56" t="s">
        <v>32</v>
      </c>
      <c r="Q18" s="57">
        <f t="shared" si="12"/>
        <v>110.46221254112045</v>
      </c>
      <c r="R18" s="57">
        <f t="shared" si="7"/>
        <v>154.64709755756863</v>
      </c>
      <c r="S18" s="57">
        <f t="shared" si="2"/>
        <v>147.41225085031903</v>
      </c>
      <c r="T18" s="57">
        <f t="shared" si="2"/>
        <v>182.74820326570696</v>
      </c>
      <c r="U18" s="58"/>
      <c r="W18" s="56" t="s">
        <v>32</v>
      </c>
      <c r="X18" s="57">
        <f t="shared" si="13"/>
        <v>134.39163793441222</v>
      </c>
      <c r="Y18" s="57">
        <f t="shared" si="8"/>
        <v>188.14829310817709</v>
      </c>
      <c r="Z18" s="57">
        <f t="shared" si="3"/>
        <v>316.70269825233754</v>
      </c>
      <c r="AA18" s="57">
        <f t="shared" si="3"/>
        <v>314.00349923096786</v>
      </c>
      <c r="AB18" s="58"/>
      <c r="AD18" s="56" t="s">
        <v>32</v>
      </c>
      <c r="AE18" s="57">
        <f t="shared" si="14"/>
        <v>95.11101304657717</v>
      </c>
      <c r="AF18" s="57">
        <f t="shared" si="9"/>
        <v>95.11101304657717</v>
      </c>
      <c r="AG18" s="57">
        <f t="shared" si="4"/>
        <v>82.243228243484836</v>
      </c>
      <c r="AH18" s="57">
        <f t="shared" si="4"/>
        <v>87.623075686715779</v>
      </c>
    </row>
    <row r="19" spans="2:34" x14ac:dyDescent="0.25">
      <c r="B19" s="56" t="s">
        <v>33</v>
      </c>
      <c r="C19" s="57">
        <f t="shared" si="10"/>
        <v>111.56683466653166</v>
      </c>
      <c r="D19" s="57">
        <f t="shared" si="5"/>
        <v>122.72351813318484</v>
      </c>
      <c r="E19" s="57">
        <f t="shared" si="0"/>
        <v>147.41225085031903</v>
      </c>
      <c r="F19" s="57">
        <f t="shared" si="0"/>
        <v>143.58787399448408</v>
      </c>
      <c r="G19" s="58"/>
      <c r="I19" s="56" t="s">
        <v>33</v>
      </c>
      <c r="J19" s="57">
        <f t="shared" si="11"/>
        <v>138.4233870724446</v>
      </c>
      <c r="K19" s="57">
        <f t="shared" si="6"/>
        <v>152.26572577968906</v>
      </c>
      <c r="L19" s="57">
        <f t="shared" si="1"/>
        <v>316.70269825233754</v>
      </c>
      <c r="M19" s="57">
        <f t="shared" si="1"/>
        <v>246.7170351100462</v>
      </c>
      <c r="N19" s="58"/>
      <c r="P19" s="56" t="s">
        <v>33</v>
      </c>
      <c r="Q19" s="57">
        <f t="shared" si="12"/>
        <v>111.56683466653166</v>
      </c>
      <c r="R19" s="57">
        <f t="shared" si="7"/>
        <v>156.19356853314432</v>
      </c>
      <c r="S19" s="57">
        <f t="shared" si="2"/>
        <v>147.41225085031903</v>
      </c>
      <c r="T19" s="57">
        <f t="shared" si="2"/>
        <v>182.74820326570696</v>
      </c>
      <c r="U19" s="58"/>
      <c r="W19" s="56" t="s">
        <v>33</v>
      </c>
      <c r="X19" s="57">
        <f t="shared" si="13"/>
        <v>138.4233870724446</v>
      </c>
      <c r="Y19" s="57">
        <f t="shared" si="8"/>
        <v>193.79274190142243</v>
      </c>
      <c r="Z19" s="57">
        <f t="shared" si="3"/>
        <v>316.70269825233754</v>
      </c>
      <c r="AA19" s="57">
        <f t="shared" si="3"/>
        <v>314.00349923096786</v>
      </c>
      <c r="AB19" s="58"/>
      <c r="AD19" s="56" t="s">
        <v>33</v>
      </c>
      <c r="AE19" s="57">
        <f t="shared" si="14"/>
        <v>94.635457981344288</v>
      </c>
      <c r="AF19" s="57">
        <f t="shared" si="9"/>
        <v>94.635457981344288</v>
      </c>
      <c r="AG19" s="57">
        <f t="shared" si="4"/>
        <v>82.243228243484836</v>
      </c>
      <c r="AH19" s="57">
        <f t="shared" si="4"/>
        <v>87.623075686715779</v>
      </c>
    </row>
    <row r="20" spans="2:34" x14ac:dyDescent="0.25">
      <c r="B20" s="56" t="s">
        <v>34</v>
      </c>
      <c r="C20" s="57">
        <f t="shared" si="10"/>
        <v>112.68250301319698</v>
      </c>
      <c r="D20" s="57">
        <f t="shared" si="5"/>
        <v>123.95075331451669</v>
      </c>
      <c r="E20" s="57">
        <f t="shared" si="0"/>
        <v>147.41225085031903</v>
      </c>
      <c r="F20" s="57">
        <f t="shared" si="0"/>
        <v>143.58787399448408</v>
      </c>
      <c r="G20" s="58"/>
      <c r="I20" s="56" t="s">
        <v>34</v>
      </c>
      <c r="J20" s="57">
        <f t="shared" si="11"/>
        <v>142.57608868461793</v>
      </c>
      <c r="K20" s="57">
        <f t="shared" si="6"/>
        <v>156.83369755307973</v>
      </c>
      <c r="L20" s="57">
        <f t="shared" si="1"/>
        <v>316.70269825233754</v>
      </c>
      <c r="M20" s="57">
        <f t="shared" si="1"/>
        <v>246.7170351100462</v>
      </c>
      <c r="N20" s="58"/>
      <c r="P20" s="56" t="s">
        <v>34</v>
      </c>
      <c r="Q20" s="57">
        <f t="shared" si="12"/>
        <v>112.68250301319698</v>
      </c>
      <c r="R20" s="57">
        <f t="shared" si="7"/>
        <v>157.75550421847575</v>
      </c>
      <c r="S20" s="57">
        <f t="shared" si="2"/>
        <v>147.41225085031903</v>
      </c>
      <c r="T20" s="57">
        <f t="shared" si="2"/>
        <v>182.74820326570696</v>
      </c>
      <c r="U20" s="58"/>
      <c r="W20" s="56" t="s">
        <v>34</v>
      </c>
      <c r="X20" s="57">
        <f t="shared" si="13"/>
        <v>142.57608868461793</v>
      </c>
      <c r="Y20" s="57">
        <f t="shared" si="8"/>
        <v>199.60652415846508</v>
      </c>
      <c r="Z20" s="57">
        <f t="shared" si="3"/>
        <v>316.70269825233754</v>
      </c>
      <c r="AA20" s="57">
        <f t="shared" si="3"/>
        <v>314.00349923096786</v>
      </c>
      <c r="AB20" s="58"/>
      <c r="AD20" s="56" t="s">
        <v>34</v>
      </c>
      <c r="AE20" s="57">
        <f t="shared" si="14"/>
        <v>94.162280691437573</v>
      </c>
      <c r="AF20" s="57">
        <f t="shared" si="9"/>
        <v>94.162280691437573</v>
      </c>
      <c r="AG20" s="57">
        <f t="shared" si="4"/>
        <v>82.243228243484836</v>
      </c>
      <c r="AH20" s="57">
        <f t="shared" si="4"/>
        <v>87.623075686715779</v>
      </c>
    </row>
    <row r="21" spans="2:34" x14ac:dyDescent="0.25">
      <c r="B21" s="56" t="s">
        <v>35</v>
      </c>
      <c r="C21" s="57">
        <f t="shared" si="10"/>
        <v>113.80932804332895</v>
      </c>
      <c r="D21" s="57">
        <f t="shared" si="5"/>
        <v>125.19026084766185</v>
      </c>
      <c r="E21" s="57">
        <f t="shared" si="0"/>
        <v>147.41225085031903</v>
      </c>
      <c r="F21" s="57">
        <f t="shared" si="0"/>
        <v>143.58787399448408</v>
      </c>
      <c r="G21" s="58"/>
      <c r="I21" s="56" t="s">
        <v>35</v>
      </c>
      <c r="J21" s="57">
        <f t="shared" si="11"/>
        <v>146.85337134515646</v>
      </c>
      <c r="K21" s="57">
        <f t="shared" si="6"/>
        <v>161.53870847967212</v>
      </c>
      <c r="L21" s="57">
        <f t="shared" si="1"/>
        <v>316.70269825233754</v>
      </c>
      <c r="M21" s="57">
        <f t="shared" si="1"/>
        <v>246.7170351100462</v>
      </c>
      <c r="N21" s="58"/>
      <c r="P21" s="56" t="s">
        <v>35</v>
      </c>
      <c r="Q21" s="57">
        <f t="shared" si="12"/>
        <v>113.80932804332895</v>
      </c>
      <c r="R21" s="57">
        <f t="shared" si="7"/>
        <v>159.33305926066052</v>
      </c>
      <c r="S21" s="57">
        <f t="shared" si="2"/>
        <v>147.41225085031903</v>
      </c>
      <c r="T21" s="57">
        <f t="shared" si="2"/>
        <v>182.74820326570696</v>
      </c>
      <c r="U21" s="58"/>
      <c r="W21" s="56" t="s">
        <v>35</v>
      </c>
      <c r="X21" s="57">
        <f t="shared" si="13"/>
        <v>146.85337134515646</v>
      </c>
      <c r="Y21" s="57">
        <f t="shared" si="8"/>
        <v>205.59471988321903</v>
      </c>
      <c r="Z21" s="57">
        <f t="shared" si="3"/>
        <v>316.70269825233754</v>
      </c>
      <c r="AA21" s="57">
        <f t="shared" si="3"/>
        <v>314.00349923096786</v>
      </c>
      <c r="AB21" s="58"/>
      <c r="AD21" s="56" t="s">
        <v>35</v>
      </c>
      <c r="AE21" s="57">
        <f t="shared" si="14"/>
        <v>93.691469287980382</v>
      </c>
      <c r="AF21" s="57">
        <f t="shared" si="9"/>
        <v>93.691469287980382</v>
      </c>
      <c r="AG21" s="57">
        <f t="shared" si="4"/>
        <v>82.243228243484836</v>
      </c>
      <c r="AH21" s="57">
        <f t="shared" si="4"/>
        <v>87.623075686715779</v>
      </c>
    </row>
    <row r="22" spans="2:34" x14ac:dyDescent="0.25">
      <c r="B22" s="56" t="s">
        <v>36</v>
      </c>
      <c r="C22" s="57">
        <f t="shared" si="10"/>
        <v>114.94742132376224</v>
      </c>
      <c r="D22" s="57">
        <f t="shared" si="5"/>
        <v>126.44216345613847</v>
      </c>
      <c r="E22" s="57">
        <f t="shared" si="0"/>
        <v>147.41225085031903</v>
      </c>
      <c r="F22" s="57">
        <f t="shared" si="0"/>
        <v>143.58787399448408</v>
      </c>
      <c r="G22" s="58"/>
      <c r="I22" s="56" t="s">
        <v>36</v>
      </c>
      <c r="J22" s="57">
        <f t="shared" si="11"/>
        <v>151.25897248551115</v>
      </c>
      <c r="K22" s="57">
        <f t="shared" si="6"/>
        <v>166.38486973406228</v>
      </c>
      <c r="L22" s="57">
        <f t="shared" si="1"/>
        <v>316.70269825233754</v>
      </c>
      <c r="M22" s="57">
        <f t="shared" si="1"/>
        <v>246.7170351100462</v>
      </c>
      <c r="N22" s="58"/>
      <c r="P22" s="56" t="s">
        <v>36</v>
      </c>
      <c r="Q22" s="57">
        <f t="shared" si="12"/>
        <v>114.94742132376224</v>
      </c>
      <c r="R22" s="57">
        <f t="shared" si="7"/>
        <v>160.92638985326712</v>
      </c>
      <c r="S22" s="57">
        <f t="shared" si="2"/>
        <v>147.41225085031903</v>
      </c>
      <c r="T22" s="57">
        <f t="shared" si="2"/>
        <v>182.74820326570696</v>
      </c>
      <c r="U22" s="58"/>
      <c r="W22" s="56" t="s">
        <v>36</v>
      </c>
      <c r="X22" s="57">
        <f t="shared" si="13"/>
        <v>151.25897248551115</v>
      </c>
      <c r="Y22" s="57">
        <f t="shared" si="8"/>
        <v>211.7625614797156</v>
      </c>
      <c r="Z22" s="57">
        <f t="shared" si="3"/>
        <v>316.70269825233754</v>
      </c>
      <c r="AA22" s="57">
        <f t="shared" si="3"/>
        <v>314.00349923096786</v>
      </c>
      <c r="AB22" s="58"/>
      <c r="AD22" s="56" t="s">
        <v>36</v>
      </c>
      <c r="AE22" s="57">
        <f t="shared" si="14"/>
        <v>93.223011941540477</v>
      </c>
      <c r="AF22" s="57">
        <f t="shared" si="9"/>
        <v>93.223011941540477</v>
      </c>
      <c r="AG22" s="57">
        <f t="shared" si="4"/>
        <v>82.243228243484836</v>
      </c>
      <c r="AH22" s="57">
        <f t="shared" si="4"/>
        <v>87.623075686715779</v>
      </c>
    </row>
    <row r="23" spans="2:34" x14ac:dyDescent="0.25">
      <c r="B23" s="56" t="s">
        <v>37</v>
      </c>
      <c r="C23" s="57">
        <f t="shared" si="10"/>
        <v>116.09689553699987</v>
      </c>
      <c r="D23" s="57">
        <f t="shared" si="5"/>
        <v>127.70658509069986</v>
      </c>
      <c r="E23" s="57">
        <f t="shared" si="0"/>
        <v>147.41225085031903</v>
      </c>
      <c r="F23" s="57">
        <f t="shared" si="0"/>
        <v>143.58787399448408</v>
      </c>
      <c r="G23" s="58"/>
      <c r="I23" s="56" t="s">
        <v>37</v>
      </c>
      <c r="J23" s="57">
        <f t="shared" si="11"/>
        <v>155.79674166007649</v>
      </c>
      <c r="K23" s="57">
        <f t="shared" si="6"/>
        <v>171.37641582608416</v>
      </c>
      <c r="L23" s="57">
        <f t="shared" si="1"/>
        <v>316.70269825233754</v>
      </c>
      <c r="M23" s="57">
        <f t="shared" si="1"/>
        <v>246.7170351100462</v>
      </c>
      <c r="N23" s="58"/>
      <c r="P23" s="56" t="s">
        <v>37</v>
      </c>
      <c r="Q23" s="57">
        <f t="shared" si="12"/>
        <v>116.09689553699987</v>
      </c>
      <c r="R23" s="57">
        <f t="shared" si="7"/>
        <v>162.5356537517998</v>
      </c>
      <c r="S23" s="57">
        <f t="shared" si="2"/>
        <v>147.41225085031903</v>
      </c>
      <c r="T23" s="57">
        <f t="shared" si="2"/>
        <v>182.74820326570696</v>
      </c>
      <c r="U23" s="58"/>
      <c r="W23" s="56" t="s">
        <v>37</v>
      </c>
      <c r="X23" s="57">
        <f t="shared" si="13"/>
        <v>155.79674166007649</v>
      </c>
      <c r="Y23" s="57">
        <f t="shared" si="8"/>
        <v>218.11543832410709</v>
      </c>
      <c r="Z23" s="57">
        <f t="shared" si="3"/>
        <v>316.70269825233754</v>
      </c>
      <c r="AA23" s="57">
        <f t="shared" si="3"/>
        <v>314.00349923096786</v>
      </c>
      <c r="AB23" s="58"/>
      <c r="AD23" s="56" t="s">
        <v>37</v>
      </c>
      <c r="AE23" s="57">
        <f t="shared" si="14"/>
        <v>92.756896881832773</v>
      </c>
      <c r="AF23" s="57">
        <f t="shared" si="9"/>
        <v>92.756896881832773</v>
      </c>
      <c r="AG23" s="57">
        <f t="shared" si="4"/>
        <v>82.243228243484836</v>
      </c>
      <c r="AH23" s="57">
        <f t="shared" si="4"/>
        <v>87.623075686715779</v>
      </c>
    </row>
    <row r="24" spans="2:34" x14ac:dyDescent="0.25">
      <c r="B24" s="56" t="s">
        <v>38</v>
      </c>
      <c r="C24" s="57">
        <f t="shared" si="10"/>
        <v>117.25786449236986</v>
      </c>
      <c r="D24" s="57">
        <f t="shared" si="5"/>
        <v>128.98365094160687</v>
      </c>
      <c r="E24" s="57">
        <f t="shared" si="0"/>
        <v>147.41225085031903</v>
      </c>
      <c r="F24" s="57">
        <f t="shared" si="0"/>
        <v>143.58787399448408</v>
      </c>
      <c r="G24" s="58"/>
      <c r="I24" s="56" t="s">
        <v>38</v>
      </c>
      <c r="J24" s="57">
        <f t="shared" si="11"/>
        <v>160.47064390987879</v>
      </c>
      <c r="K24" s="57">
        <f t="shared" si="6"/>
        <v>176.51770830086667</v>
      </c>
      <c r="L24" s="57">
        <f t="shared" si="1"/>
        <v>316.70269825233754</v>
      </c>
      <c r="M24" s="57">
        <f t="shared" si="1"/>
        <v>246.7170351100462</v>
      </c>
      <c r="N24" s="58"/>
      <c r="P24" s="56" t="s">
        <v>38</v>
      </c>
      <c r="Q24" s="57">
        <f t="shared" si="12"/>
        <v>117.25786449236986</v>
      </c>
      <c r="R24" s="57">
        <f t="shared" si="7"/>
        <v>164.1610102893178</v>
      </c>
      <c r="S24" s="57">
        <f t="shared" si="2"/>
        <v>147.41225085031903</v>
      </c>
      <c r="T24" s="57">
        <f t="shared" si="2"/>
        <v>182.74820326570696</v>
      </c>
      <c r="U24" s="58"/>
      <c r="W24" s="56" t="s">
        <v>38</v>
      </c>
      <c r="X24" s="57">
        <f t="shared" si="13"/>
        <v>160.47064390987879</v>
      </c>
      <c r="Y24" s="57">
        <f t="shared" si="8"/>
        <v>224.6589014738303</v>
      </c>
      <c r="Z24" s="57">
        <f t="shared" si="3"/>
        <v>316.70269825233754</v>
      </c>
      <c r="AA24" s="57">
        <f t="shared" si="3"/>
        <v>314.00349923096786</v>
      </c>
      <c r="AB24" s="58"/>
      <c r="AD24" s="56" t="s">
        <v>38</v>
      </c>
      <c r="AE24" s="57">
        <f t="shared" si="14"/>
        <v>92.293112397423613</v>
      </c>
      <c r="AF24" s="57">
        <f t="shared" si="9"/>
        <v>92.293112397423613</v>
      </c>
      <c r="AG24" s="57">
        <f t="shared" si="4"/>
        <v>82.243228243484836</v>
      </c>
      <c r="AH24" s="57">
        <f t="shared" si="4"/>
        <v>87.623075686715779</v>
      </c>
    </row>
    <row r="25" spans="2:34" x14ac:dyDescent="0.25">
      <c r="B25" s="56" t="s">
        <v>39</v>
      </c>
      <c r="C25" s="57">
        <f t="shared" si="10"/>
        <v>118.43044313729357</v>
      </c>
      <c r="D25" s="57">
        <f t="shared" si="5"/>
        <v>130.27348745102293</v>
      </c>
      <c r="E25" s="57">
        <f t="shared" si="0"/>
        <v>147.41225085031903</v>
      </c>
      <c r="F25" s="57">
        <f t="shared" si="0"/>
        <v>143.58787399448408</v>
      </c>
      <c r="G25" s="58"/>
      <c r="I25" s="56" t="s">
        <v>39</v>
      </c>
      <c r="J25" s="57">
        <f t="shared" si="11"/>
        <v>165.28476322717515</v>
      </c>
      <c r="K25" s="57">
        <f t="shared" si="6"/>
        <v>181.81323954989267</v>
      </c>
      <c r="L25" s="57">
        <f t="shared" si="1"/>
        <v>316.70269825233754</v>
      </c>
      <c r="M25" s="57">
        <f t="shared" si="1"/>
        <v>246.7170351100462</v>
      </c>
      <c r="N25" s="58"/>
      <c r="P25" s="56" t="s">
        <v>39</v>
      </c>
      <c r="Q25" s="57">
        <f t="shared" si="12"/>
        <v>118.43044313729357</v>
      </c>
      <c r="R25" s="57">
        <f t="shared" si="7"/>
        <v>165.80262039221097</v>
      </c>
      <c r="S25" s="57">
        <f t="shared" si="2"/>
        <v>147.41225085031903</v>
      </c>
      <c r="T25" s="57">
        <f t="shared" si="2"/>
        <v>182.74820326570696</v>
      </c>
      <c r="U25" s="58"/>
      <c r="W25" s="56" t="s">
        <v>39</v>
      </c>
      <c r="X25" s="57">
        <f t="shared" si="13"/>
        <v>165.28476322717515</v>
      </c>
      <c r="Y25" s="57">
        <f t="shared" si="8"/>
        <v>231.39866851804518</v>
      </c>
      <c r="Z25" s="57">
        <f t="shared" si="3"/>
        <v>316.70269825233754</v>
      </c>
      <c r="AA25" s="57">
        <f t="shared" si="3"/>
        <v>314.00349923096786</v>
      </c>
      <c r="AB25" s="58"/>
      <c r="AD25" s="56" t="s">
        <v>39</v>
      </c>
      <c r="AE25" s="57">
        <f t="shared" si="14"/>
        <v>91.831646835436501</v>
      </c>
      <c r="AF25" s="57">
        <f t="shared" si="9"/>
        <v>91.831646835436501</v>
      </c>
      <c r="AG25" s="57">
        <f t="shared" si="4"/>
        <v>82.243228243484836</v>
      </c>
      <c r="AH25" s="57">
        <f t="shared" si="4"/>
        <v>87.623075686715779</v>
      </c>
    </row>
    <row r="26" spans="2:34" x14ac:dyDescent="0.25">
      <c r="B26" s="56" t="s">
        <v>40</v>
      </c>
      <c r="C26" s="57">
        <f t="shared" si="10"/>
        <v>119.6147475686665</v>
      </c>
      <c r="D26" s="57">
        <f t="shared" si="5"/>
        <v>131.57622232553317</v>
      </c>
      <c r="E26" s="57">
        <f t="shared" si="0"/>
        <v>147.41225085031903</v>
      </c>
      <c r="F26" s="57">
        <f t="shared" si="0"/>
        <v>143.58787399448408</v>
      </c>
      <c r="G26" s="58"/>
      <c r="I26" s="56" t="s">
        <v>40</v>
      </c>
      <c r="J26" s="57">
        <f t="shared" si="11"/>
        <v>170.24330612399041</v>
      </c>
      <c r="K26" s="57">
        <f t="shared" si="6"/>
        <v>187.26763673638948</v>
      </c>
      <c r="L26" s="57">
        <f t="shared" si="1"/>
        <v>316.70269825233754</v>
      </c>
      <c r="M26" s="57">
        <f t="shared" si="1"/>
        <v>246.7170351100462</v>
      </c>
      <c r="N26" s="58"/>
      <c r="P26" s="56" t="s">
        <v>40</v>
      </c>
      <c r="Q26" s="57">
        <f t="shared" si="12"/>
        <v>119.6147475686665</v>
      </c>
      <c r="R26" s="57">
        <f t="shared" si="7"/>
        <v>167.4606465961331</v>
      </c>
      <c r="S26" s="57">
        <f t="shared" si="2"/>
        <v>147.41225085031903</v>
      </c>
      <c r="T26" s="57">
        <f t="shared" si="2"/>
        <v>182.74820326570696</v>
      </c>
      <c r="U26" s="58"/>
      <c r="W26" s="56" t="s">
        <v>40</v>
      </c>
      <c r="X26" s="57">
        <f t="shared" si="13"/>
        <v>170.24330612399041</v>
      </c>
      <c r="Y26" s="57">
        <f t="shared" si="8"/>
        <v>238.34062857358654</v>
      </c>
      <c r="Z26" s="57">
        <f t="shared" si="3"/>
        <v>316.70269825233754</v>
      </c>
      <c r="AA26" s="57">
        <f t="shared" si="3"/>
        <v>314.00349923096786</v>
      </c>
      <c r="AB26" s="58"/>
      <c r="AD26" s="56" t="s">
        <v>40</v>
      </c>
      <c r="AE26" s="57">
        <f t="shared" si="14"/>
        <v>91.37248860125932</v>
      </c>
      <c r="AF26" s="57">
        <f t="shared" si="9"/>
        <v>91.37248860125932</v>
      </c>
      <c r="AG26" s="57">
        <f t="shared" si="4"/>
        <v>82.243228243484836</v>
      </c>
      <c r="AH26" s="57">
        <f t="shared" si="4"/>
        <v>87.623075686715779</v>
      </c>
    </row>
    <row r="27" spans="2:34" x14ac:dyDescent="0.25">
      <c r="B27" s="56" t="s">
        <v>41</v>
      </c>
      <c r="C27" s="57">
        <f t="shared" si="10"/>
        <v>120.81089504435317</v>
      </c>
      <c r="D27" s="57">
        <f t="shared" si="5"/>
        <v>132.89198454878851</v>
      </c>
      <c r="E27" s="57">
        <f t="shared" si="0"/>
        <v>147.41225085031903</v>
      </c>
      <c r="F27" s="57">
        <f t="shared" si="0"/>
        <v>143.58787399448408</v>
      </c>
      <c r="G27" s="58"/>
      <c r="I27" s="56" t="s">
        <v>41</v>
      </c>
      <c r="J27" s="57">
        <f t="shared" si="11"/>
        <v>175.35060530771011</v>
      </c>
      <c r="K27" s="57">
        <f t="shared" si="6"/>
        <v>192.88566583848115</v>
      </c>
      <c r="L27" s="57">
        <f t="shared" si="1"/>
        <v>316.70269825233754</v>
      </c>
      <c r="M27" s="57">
        <f t="shared" si="1"/>
        <v>246.7170351100462</v>
      </c>
      <c r="N27" s="58"/>
      <c r="P27" s="56" t="s">
        <v>41</v>
      </c>
      <c r="Q27" s="57">
        <f t="shared" si="12"/>
        <v>120.81089504435317</v>
      </c>
      <c r="R27" s="57">
        <f t="shared" si="7"/>
        <v>169.13525306209442</v>
      </c>
      <c r="S27" s="57">
        <f t="shared" si="2"/>
        <v>147.41225085031903</v>
      </c>
      <c r="T27" s="57">
        <f t="shared" si="2"/>
        <v>182.74820326570696</v>
      </c>
      <c r="U27" s="58"/>
      <c r="W27" s="56" t="s">
        <v>41</v>
      </c>
      <c r="X27" s="57">
        <f t="shared" si="13"/>
        <v>175.35060530771011</v>
      </c>
      <c r="Y27" s="57">
        <f t="shared" si="8"/>
        <v>245.49084743079413</v>
      </c>
      <c r="Z27" s="57">
        <f t="shared" si="3"/>
        <v>316.70269825233754</v>
      </c>
      <c r="AA27" s="57">
        <f t="shared" si="3"/>
        <v>314.00349923096786</v>
      </c>
      <c r="AB27" s="58"/>
      <c r="AD27" s="56" t="s">
        <v>41</v>
      </c>
      <c r="AE27" s="57">
        <f t="shared" si="14"/>
        <v>90.915626158253019</v>
      </c>
      <c r="AF27" s="57">
        <f t="shared" si="9"/>
        <v>90.915626158253019</v>
      </c>
      <c r="AG27" s="57">
        <f t="shared" si="4"/>
        <v>82.243228243484836</v>
      </c>
      <c r="AH27" s="57">
        <f t="shared" si="4"/>
        <v>87.623075686715779</v>
      </c>
    </row>
    <row r="28" spans="2:34" x14ac:dyDescent="0.25">
      <c r="B28" s="56" t="s">
        <v>42</v>
      </c>
      <c r="C28" s="57">
        <f t="shared" si="10"/>
        <v>122.01900399479671</v>
      </c>
      <c r="D28" s="57">
        <f t="shared" si="5"/>
        <v>134.22090439427637</v>
      </c>
      <c r="E28" s="57">
        <f t="shared" si="0"/>
        <v>147.41225085031903</v>
      </c>
      <c r="F28" s="57">
        <f t="shared" si="0"/>
        <v>143.58787399448408</v>
      </c>
      <c r="G28" s="58"/>
      <c r="I28" s="56" t="s">
        <v>42</v>
      </c>
      <c r="J28" s="57">
        <f t="shared" si="11"/>
        <v>180.61112346694142</v>
      </c>
      <c r="K28" s="57">
        <f t="shared" si="6"/>
        <v>198.67223581363558</v>
      </c>
      <c r="L28" s="57">
        <f t="shared" si="1"/>
        <v>316.70269825233754</v>
      </c>
      <c r="M28" s="57">
        <f t="shared" si="1"/>
        <v>246.7170351100462</v>
      </c>
      <c r="N28" s="58"/>
      <c r="P28" s="56" t="s">
        <v>42</v>
      </c>
      <c r="Q28" s="57">
        <f t="shared" si="12"/>
        <v>122.01900399479671</v>
      </c>
      <c r="R28" s="57">
        <f t="shared" si="7"/>
        <v>170.82660559271537</v>
      </c>
      <c r="S28" s="57">
        <f t="shared" si="2"/>
        <v>147.41225085031903</v>
      </c>
      <c r="T28" s="57">
        <f t="shared" si="2"/>
        <v>182.74820326570696</v>
      </c>
      <c r="U28" s="58"/>
      <c r="W28" s="56" t="s">
        <v>42</v>
      </c>
      <c r="X28" s="57">
        <f t="shared" si="13"/>
        <v>180.61112346694142</v>
      </c>
      <c r="Y28" s="57">
        <f t="shared" si="8"/>
        <v>252.85557285371797</v>
      </c>
      <c r="Z28" s="57">
        <f t="shared" si="3"/>
        <v>316.70269825233754</v>
      </c>
      <c r="AA28" s="57">
        <f t="shared" si="3"/>
        <v>314.00349923096786</v>
      </c>
      <c r="AB28" s="58"/>
      <c r="AD28" s="56" t="s">
        <v>42</v>
      </c>
      <c r="AE28" s="57">
        <f t="shared" si="14"/>
        <v>90.461048027461757</v>
      </c>
      <c r="AF28" s="57">
        <f t="shared" si="9"/>
        <v>90.461048027461757</v>
      </c>
      <c r="AG28" s="57">
        <f t="shared" si="4"/>
        <v>82.243228243484836</v>
      </c>
      <c r="AH28" s="57">
        <f t="shared" si="4"/>
        <v>87.623075686715779</v>
      </c>
    </row>
    <row r="29" spans="2:34" x14ac:dyDescent="0.25">
      <c r="B29" s="56" t="s">
        <v>43</v>
      </c>
      <c r="C29" s="57">
        <f t="shared" si="10"/>
        <v>123.23919403474467</v>
      </c>
      <c r="D29" s="57">
        <f t="shared" si="5"/>
        <v>135.56311343821915</v>
      </c>
      <c r="E29" s="57">
        <f t="shared" si="0"/>
        <v>147.41225085031903</v>
      </c>
      <c r="F29" s="57">
        <f t="shared" si="0"/>
        <v>143.58787399448408</v>
      </c>
      <c r="G29" s="58"/>
      <c r="I29" s="56" t="s">
        <v>43</v>
      </c>
      <c r="J29" s="57">
        <f t="shared" si="11"/>
        <v>186.02945717094966</v>
      </c>
      <c r="K29" s="57">
        <f t="shared" si="6"/>
        <v>204.63240288804462</v>
      </c>
      <c r="L29" s="57">
        <f t="shared" si="1"/>
        <v>316.70269825233754</v>
      </c>
      <c r="M29" s="57">
        <f t="shared" si="1"/>
        <v>246.7170351100462</v>
      </c>
      <c r="N29" s="58"/>
      <c r="P29" s="56" t="s">
        <v>43</v>
      </c>
      <c r="Q29" s="57">
        <f t="shared" si="12"/>
        <v>123.23919403474467</v>
      </c>
      <c r="R29" s="57">
        <f t="shared" si="7"/>
        <v>172.53487164864254</v>
      </c>
      <c r="S29" s="57">
        <f t="shared" si="2"/>
        <v>147.41225085031903</v>
      </c>
      <c r="T29" s="57">
        <f t="shared" si="2"/>
        <v>182.74820326570696</v>
      </c>
      <c r="U29" s="58"/>
      <c r="W29" s="56" t="s">
        <v>43</v>
      </c>
      <c r="X29" s="57">
        <f t="shared" si="13"/>
        <v>186.02945717094966</v>
      </c>
      <c r="Y29" s="57">
        <f t="shared" si="8"/>
        <v>260.4412400393295</v>
      </c>
      <c r="Z29" s="57">
        <f t="shared" si="3"/>
        <v>316.70269825233754</v>
      </c>
      <c r="AA29" s="57">
        <f t="shared" si="3"/>
        <v>314.00349923096786</v>
      </c>
      <c r="AB29" s="58"/>
      <c r="AD29" s="56" t="s">
        <v>43</v>
      </c>
      <c r="AE29" s="57">
        <f t="shared" si="14"/>
        <v>90.008742787324451</v>
      </c>
      <c r="AF29" s="57">
        <f t="shared" si="9"/>
        <v>90.008742787324451</v>
      </c>
      <c r="AG29" s="57">
        <f t="shared" si="4"/>
        <v>82.243228243484836</v>
      </c>
      <c r="AH29" s="57">
        <f t="shared" si="4"/>
        <v>87.623075686715779</v>
      </c>
    </row>
    <row r="30" spans="2:34" x14ac:dyDescent="0.25">
      <c r="B30" s="56" t="s">
        <v>44</v>
      </c>
      <c r="C30" s="57">
        <f t="shared" si="10"/>
        <v>124.47158597509213</v>
      </c>
      <c r="D30" s="57">
        <f t="shared" si="5"/>
        <v>136.91874457260136</v>
      </c>
      <c r="E30" s="57">
        <f t="shared" si="0"/>
        <v>147.41225085031903</v>
      </c>
      <c r="F30" s="57">
        <f t="shared" si="0"/>
        <v>143.58787399448408</v>
      </c>
      <c r="G30" s="58"/>
      <c r="I30" s="56" t="s">
        <v>44</v>
      </c>
      <c r="J30" s="57">
        <f t="shared" si="11"/>
        <v>191.61034088607815</v>
      </c>
      <c r="K30" s="57">
        <f t="shared" si="6"/>
        <v>210.77137497468598</v>
      </c>
      <c r="L30" s="57">
        <f t="shared" si="1"/>
        <v>316.70269825233754</v>
      </c>
      <c r="M30" s="57">
        <f t="shared" si="1"/>
        <v>246.7170351100462</v>
      </c>
      <c r="N30" s="58"/>
      <c r="P30" s="56" t="s">
        <v>44</v>
      </c>
      <c r="Q30" s="57">
        <f t="shared" si="12"/>
        <v>124.47158597509213</v>
      </c>
      <c r="R30" s="57">
        <f t="shared" si="7"/>
        <v>174.26022036512896</v>
      </c>
      <c r="S30" s="57">
        <f t="shared" si="2"/>
        <v>147.41225085031903</v>
      </c>
      <c r="T30" s="57">
        <f t="shared" si="2"/>
        <v>182.74820326570696</v>
      </c>
      <c r="U30" s="58"/>
      <c r="W30" s="56" t="s">
        <v>44</v>
      </c>
      <c r="X30" s="57">
        <f t="shared" si="13"/>
        <v>191.61034088607815</v>
      </c>
      <c r="Y30" s="57">
        <f t="shared" si="8"/>
        <v>268.2544772405094</v>
      </c>
      <c r="Z30" s="57">
        <f t="shared" si="3"/>
        <v>316.70269825233754</v>
      </c>
      <c r="AA30" s="57">
        <f t="shared" si="3"/>
        <v>314.00349923096786</v>
      </c>
      <c r="AB30" s="58"/>
      <c r="AD30" s="56" t="s">
        <v>44</v>
      </c>
      <c r="AE30" s="57">
        <f t="shared" si="14"/>
        <v>89.558699073387828</v>
      </c>
      <c r="AF30" s="57">
        <f t="shared" si="9"/>
        <v>89.558699073387828</v>
      </c>
      <c r="AG30" s="57">
        <f t="shared" si="4"/>
        <v>82.243228243484836</v>
      </c>
      <c r="AH30" s="57">
        <f t="shared" si="4"/>
        <v>87.623075686715779</v>
      </c>
    </row>
    <row r="31" spans="2:34" x14ac:dyDescent="0.25">
      <c r="B31" s="56" t="s">
        <v>45</v>
      </c>
      <c r="C31" s="57">
        <f t="shared" si="10"/>
        <v>125.71630183484305</v>
      </c>
      <c r="D31" s="57">
        <f t="shared" si="5"/>
        <v>138.28793201832735</v>
      </c>
      <c r="E31" s="57">
        <f t="shared" si="0"/>
        <v>147.41225085031903</v>
      </c>
      <c r="F31" s="57">
        <f t="shared" si="0"/>
        <v>143.58787399448408</v>
      </c>
      <c r="G31" s="58"/>
      <c r="I31" s="56" t="s">
        <v>45</v>
      </c>
      <c r="J31" s="57">
        <f t="shared" si="11"/>
        <v>197.35865111266051</v>
      </c>
      <c r="K31" s="57">
        <f t="shared" si="6"/>
        <v>217.09451622392658</v>
      </c>
      <c r="L31" s="57">
        <f t="shared" si="1"/>
        <v>316.70269825233754</v>
      </c>
      <c r="M31" s="57">
        <f t="shared" si="1"/>
        <v>246.7170351100462</v>
      </c>
      <c r="N31" s="58"/>
      <c r="P31" s="56" t="s">
        <v>45</v>
      </c>
      <c r="Q31" s="57">
        <f t="shared" si="12"/>
        <v>125.71630183484305</v>
      </c>
      <c r="R31" s="57">
        <f t="shared" si="7"/>
        <v>176.00282256878026</v>
      </c>
      <c r="S31" s="57">
        <f t="shared" si="2"/>
        <v>147.41225085031903</v>
      </c>
      <c r="T31" s="57">
        <f t="shared" si="2"/>
        <v>182.74820326570696</v>
      </c>
      <c r="U31" s="58"/>
      <c r="W31" s="56" t="s">
        <v>45</v>
      </c>
      <c r="X31" s="57">
        <f t="shared" si="13"/>
        <v>197.35865111266051</v>
      </c>
      <c r="Y31" s="57">
        <f t="shared" si="8"/>
        <v>276.30211155772469</v>
      </c>
      <c r="Z31" s="57">
        <f t="shared" si="3"/>
        <v>316.70269825233754</v>
      </c>
      <c r="AA31" s="57">
        <f t="shared" si="3"/>
        <v>314.00349923096786</v>
      </c>
      <c r="AB31" s="58"/>
      <c r="AD31" s="56" t="s">
        <v>45</v>
      </c>
      <c r="AE31" s="57">
        <f t="shared" si="14"/>
        <v>89.110905578020891</v>
      </c>
      <c r="AF31" s="57">
        <f t="shared" si="9"/>
        <v>89.110905578020891</v>
      </c>
      <c r="AG31" s="57">
        <f t="shared" si="4"/>
        <v>82.243228243484836</v>
      </c>
      <c r="AH31" s="57">
        <f t="shared" si="4"/>
        <v>87.623075686715779</v>
      </c>
    </row>
    <row r="32" spans="2:34" x14ac:dyDescent="0.25">
      <c r="B32" s="56" t="s">
        <v>46</v>
      </c>
      <c r="C32" s="57">
        <f t="shared" si="10"/>
        <v>126.97346485319149</v>
      </c>
      <c r="D32" s="57">
        <f t="shared" si="5"/>
        <v>139.67081133851065</v>
      </c>
      <c r="E32" s="57">
        <f t="shared" si="0"/>
        <v>147.41225085031903</v>
      </c>
      <c r="F32" s="57">
        <f t="shared" si="0"/>
        <v>143.58787399448408</v>
      </c>
      <c r="G32" s="58"/>
      <c r="I32" s="56" t="s">
        <v>46</v>
      </c>
      <c r="J32" s="57">
        <f t="shared" si="11"/>
        <v>203.27941064604033</v>
      </c>
      <c r="K32" s="57">
        <f t="shared" si="6"/>
        <v>223.60735171064439</v>
      </c>
      <c r="L32" s="57">
        <f t="shared" si="1"/>
        <v>316.70269825233754</v>
      </c>
      <c r="M32" s="57">
        <f t="shared" si="1"/>
        <v>246.7170351100462</v>
      </c>
      <c r="N32" s="58"/>
      <c r="P32" s="56" t="s">
        <v>46</v>
      </c>
      <c r="Q32" s="57">
        <f t="shared" si="12"/>
        <v>126.97346485319149</v>
      </c>
      <c r="R32" s="57">
        <f t="shared" si="7"/>
        <v>177.76285079446808</v>
      </c>
      <c r="S32" s="57">
        <f t="shared" si="2"/>
        <v>147.41225085031903</v>
      </c>
      <c r="T32" s="57">
        <f t="shared" si="2"/>
        <v>182.74820326570696</v>
      </c>
      <c r="U32" s="58"/>
      <c r="W32" s="56" t="s">
        <v>46</v>
      </c>
      <c r="X32" s="57">
        <f t="shared" si="13"/>
        <v>203.27941064604033</v>
      </c>
      <c r="Y32" s="57">
        <f t="shared" si="8"/>
        <v>284.59117490445647</v>
      </c>
      <c r="Z32" s="57">
        <f t="shared" si="3"/>
        <v>316.70269825233754</v>
      </c>
      <c r="AA32" s="57">
        <f t="shared" si="3"/>
        <v>314.00349923096786</v>
      </c>
      <c r="AB32" s="58"/>
      <c r="AD32" s="56" t="s">
        <v>46</v>
      </c>
      <c r="AE32" s="57">
        <f t="shared" si="14"/>
        <v>88.665351050130781</v>
      </c>
      <c r="AF32" s="57">
        <f t="shared" si="9"/>
        <v>88.665351050130781</v>
      </c>
      <c r="AG32" s="57">
        <f t="shared" si="4"/>
        <v>82.243228243484836</v>
      </c>
      <c r="AH32" s="57">
        <f t="shared" si="4"/>
        <v>87.623075686715779</v>
      </c>
    </row>
    <row r="33" spans="2:34" x14ac:dyDescent="0.25">
      <c r="B33" s="56" t="s">
        <v>47</v>
      </c>
      <c r="C33" s="57">
        <f t="shared" si="10"/>
        <v>128.24319950172341</v>
      </c>
      <c r="D33" s="57">
        <f t="shared" si="5"/>
        <v>141.06751945189578</v>
      </c>
      <c r="E33" s="57">
        <f t="shared" si="0"/>
        <v>147.41225085031903</v>
      </c>
      <c r="F33" s="57">
        <f t="shared" si="0"/>
        <v>143.58787399448408</v>
      </c>
      <c r="G33" s="58"/>
      <c r="I33" s="56" t="s">
        <v>47</v>
      </c>
      <c r="J33" s="57">
        <f t="shared" si="11"/>
        <v>209.37779296542155</v>
      </c>
      <c r="K33" s="57">
        <f t="shared" si="6"/>
        <v>230.31557226196372</v>
      </c>
      <c r="L33" s="57">
        <f t="shared" si="1"/>
        <v>316.70269825233754</v>
      </c>
      <c r="M33" s="57">
        <f t="shared" si="1"/>
        <v>246.7170351100462</v>
      </c>
      <c r="N33" s="58"/>
      <c r="P33" s="56" t="s">
        <v>47</v>
      </c>
      <c r="Q33" s="57">
        <f t="shared" si="12"/>
        <v>128.24319950172341</v>
      </c>
      <c r="R33" s="57">
        <f t="shared" si="7"/>
        <v>179.54047930241276</v>
      </c>
      <c r="S33" s="57">
        <f t="shared" si="2"/>
        <v>147.41225085031903</v>
      </c>
      <c r="T33" s="57">
        <f t="shared" si="2"/>
        <v>182.74820326570696</v>
      </c>
      <c r="U33" s="58"/>
      <c r="W33" s="56" t="s">
        <v>47</v>
      </c>
      <c r="X33" s="57">
        <f t="shared" si="13"/>
        <v>209.37779296542155</v>
      </c>
      <c r="Y33" s="57">
        <f t="shared" si="8"/>
        <v>293.12891015159016</v>
      </c>
      <c r="Z33" s="57">
        <f t="shared" si="3"/>
        <v>316.70269825233754</v>
      </c>
      <c r="AA33" s="57">
        <f t="shared" si="3"/>
        <v>314.00349923096786</v>
      </c>
      <c r="AB33" s="58"/>
      <c r="AD33" s="56" t="s">
        <v>47</v>
      </c>
      <c r="AE33" s="57">
        <f t="shared" si="14"/>
        <v>88.222024294880129</v>
      </c>
      <c r="AF33" s="57">
        <f t="shared" si="9"/>
        <v>88.222024294880129</v>
      </c>
      <c r="AG33" s="57">
        <f t="shared" si="4"/>
        <v>82.243228243484836</v>
      </c>
      <c r="AH33" s="57">
        <f t="shared" si="4"/>
        <v>87.623075686715779</v>
      </c>
    </row>
    <row r="34" spans="2:34" x14ac:dyDescent="0.25">
      <c r="B34" s="56" t="s">
        <v>48</v>
      </c>
      <c r="C34" s="57">
        <f t="shared" si="10"/>
        <v>129.52563149674066</v>
      </c>
      <c r="D34" s="57">
        <f t="shared" si="5"/>
        <v>142.47819464641475</v>
      </c>
      <c r="E34" s="57">
        <f t="shared" si="0"/>
        <v>147.41225085031903</v>
      </c>
      <c r="F34" s="57">
        <f t="shared" si="0"/>
        <v>143.58787399448408</v>
      </c>
      <c r="G34" s="58"/>
      <c r="I34" s="56" t="s">
        <v>48</v>
      </c>
      <c r="J34" s="57">
        <f t="shared" si="11"/>
        <v>215.6591267543842</v>
      </c>
      <c r="K34" s="57">
        <f t="shared" si="6"/>
        <v>237.22503942982263</v>
      </c>
      <c r="L34" s="57">
        <f t="shared" si="1"/>
        <v>316.70269825233754</v>
      </c>
      <c r="M34" s="57">
        <f t="shared" si="1"/>
        <v>246.7170351100462</v>
      </c>
      <c r="N34" s="58"/>
      <c r="P34" s="56" t="s">
        <v>48</v>
      </c>
      <c r="Q34" s="57">
        <f t="shared" si="12"/>
        <v>129.52563149674066</v>
      </c>
      <c r="R34" s="57">
        <f t="shared" si="7"/>
        <v>181.33588409543691</v>
      </c>
      <c r="S34" s="57">
        <f t="shared" si="2"/>
        <v>147.41225085031903</v>
      </c>
      <c r="T34" s="57">
        <f t="shared" si="2"/>
        <v>182.74820326570696</v>
      </c>
      <c r="U34" s="58"/>
      <c r="W34" s="56" t="s">
        <v>48</v>
      </c>
      <c r="X34" s="57">
        <f t="shared" si="13"/>
        <v>215.6591267543842</v>
      </c>
      <c r="Y34" s="57">
        <f t="shared" si="8"/>
        <v>301.92277745613785</v>
      </c>
      <c r="Z34" s="57">
        <f t="shared" si="3"/>
        <v>316.70269825233754</v>
      </c>
      <c r="AA34" s="57">
        <f t="shared" si="3"/>
        <v>314.00349923096786</v>
      </c>
      <c r="AB34" s="58"/>
      <c r="AD34" s="56" t="s">
        <v>48</v>
      </c>
      <c r="AE34" s="57">
        <f t="shared" si="14"/>
        <v>87.780914173405733</v>
      </c>
      <c r="AF34" s="57">
        <f t="shared" si="9"/>
        <v>87.780914173405733</v>
      </c>
      <c r="AG34" s="57">
        <f t="shared" si="4"/>
        <v>82.243228243484836</v>
      </c>
      <c r="AH34" s="57">
        <f t="shared" si="4"/>
        <v>87.623075686715779</v>
      </c>
    </row>
    <row r="35" spans="2:34" x14ac:dyDescent="0.25">
      <c r="B35" s="56" t="s">
        <v>49</v>
      </c>
      <c r="C35" s="57">
        <f t="shared" si="10"/>
        <v>130.82088781170808</v>
      </c>
      <c r="D35" s="57">
        <f t="shared" si="5"/>
        <v>143.9029765928789</v>
      </c>
      <c r="E35" s="57">
        <f t="shared" si="0"/>
        <v>147.41225085031903</v>
      </c>
      <c r="F35" s="57">
        <f t="shared" si="0"/>
        <v>143.58787399448408</v>
      </c>
      <c r="G35" s="58"/>
      <c r="I35" s="56" t="s">
        <v>49</v>
      </c>
      <c r="J35" s="57">
        <f t="shared" si="11"/>
        <v>222.12890055701573</v>
      </c>
      <c r="K35" s="57">
        <f t="shared" si="6"/>
        <v>244.34179061271732</v>
      </c>
      <c r="L35" s="57">
        <f t="shared" si="1"/>
        <v>316.70269825233754</v>
      </c>
      <c r="M35" s="57">
        <f t="shared" si="1"/>
        <v>246.7170351100462</v>
      </c>
      <c r="N35" s="58"/>
      <c r="P35" s="56" t="s">
        <v>49</v>
      </c>
      <c r="Q35" s="57">
        <f t="shared" si="12"/>
        <v>130.82088781170808</v>
      </c>
      <c r="R35" s="57">
        <f t="shared" si="7"/>
        <v>183.14924293639129</v>
      </c>
      <c r="S35" s="57">
        <f t="shared" si="2"/>
        <v>147.41225085031903</v>
      </c>
      <c r="T35" s="57">
        <f t="shared" si="2"/>
        <v>182.74820326570696</v>
      </c>
      <c r="U35" s="58"/>
      <c r="W35" s="56" t="s">
        <v>49</v>
      </c>
      <c r="X35" s="57">
        <f t="shared" si="13"/>
        <v>222.12890055701573</v>
      </c>
      <c r="Y35" s="57">
        <f t="shared" si="8"/>
        <v>310.98046077982201</v>
      </c>
      <c r="Z35" s="57">
        <f t="shared" si="3"/>
        <v>316.70269825233754</v>
      </c>
      <c r="AA35" s="57">
        <f t="shared" si="3"/>
        <v>314.00349923096786</v>
      </c>
      <c r="AB35" s="58"/>
      <c r="AD35" s="56" t="s">
        <v>49</v>
      </c>
      <c r="AE35" s="57">
        <f t="shared" si="14"/>
        <v>87.34200960253871</v>
      </c>
      <c r="AF35" s="57">
        <f t="shared" si="9"/>
        <v>87.34200960253871</v>
      </c>
      <c r="AG35" s="57">
        <f t="shared" si="4"/>
        <v>82.243228243484836</v>
      </c>
      <c r="AH35" s="57">
        <f t="shared" si="4"/>
        <v>87.623075686715779</v>
      </c>
    </row>
    <row r="36" spans="2:34" x14ac:dyDescent="0.25">
      <c r="B36" s="56" t="s">
        <v>50</v>
      </c>
      <c r="C36" s="57">
        <f t="shared" si="10"/>
        <v>132.12909668982516</v>
      </c>
      <c r="D36" s="57">
        <f t="shared" si="5"/>
        <v>145.34200635880768</v>
      </c>
      <c r="E36" s="57">
        <f t="shared" si="0"/>
        <v>147.41225085031903</v>
      </c>
      <c r="F36" s="57">
        <f t="shared" si="0"/>
        <v>143.58787399448408</v>
      </c>
      <c r="G36" s="58"/>
      <c r="I36" s="56" t="s">
        <v>50</v>
      </c>
      <c r="J36" s="57">
        <f t="shared" si="11"/>
        <v>228.79276757372619</v>
      </c>
      <c r="K36" s="57">
        <f t="shared" si="6"/>
        <v>251.67204433109885</v>
      </c>
      <c r="L36" s="57">
        <f t="shared" si="1"/>
        <v>316.70269825233754</v>
      </c>
      <c r="M36" s="57">
        <f t="shared" si="1"/>
        <v>246.7170351100462</v>
      </c>
      <c r="N36" s="58"/>
      <c r="P36" s="56" t="s">
        <v>50</v>
      </c>
      <c r="Q36" s="57">
        <f t="shared" si="12"/>
        <v>132.12909668982516</v>
      </c>
      <c r="R36" s="57">
        <f t="shared" si="7"/>
        <v>184.98073536575521</v>
      </c>
      <c r="S36" s="57">
        <f t="shared" si="2"/>
        <v>147.41225085031903</v>
      </c>
      <c r="T36" s="57">
        <f t="shared" si="2"/>
        <v>182.74820326570696</v>
      </c>
      <c r="U36" s="58"/>
      <c r="W36" s="56" t="s">
        <v>50</v>
      </c>
      <c r="X36" s="57">
        <f t="shared" si="13"/>
        <v>228.79276757372619</v>
      </c>
      <c r="Y36" s="57">
        <f t="shared" si="8"/>
        <v>320.30987460321666</v>
      </c>
      <c r="Z36" s="57">
        <f t="shared" si="3"/>
        <v>316.70269825233754</v>
      </c>
      <c r="AA36" s="57">
        <f t="shared" si="3"/>
        <v>314.00349923096786</v>
      </c>
      <c r="AB36" s="58"/>
      <c r="AD36" s="56" t="s">
        <v>50</v>
      </c>
      <c r="AE36" s="57">
        <f t="shared" si="14"/>
        <v>86.90529955452601</v>
      </c>
      <c r="AF36" s="57">
        <f t="shared" si="9"/>
        <v>86.90529955452601</v>
      </c>
      <c r="AG36" s="57">
        <f t="shared" si="4"/>
        <v>82.243228243484836</v>
      </c>
      <c r="AH36" s="57">
        <f t="shared" si="4"/>
        <v>87.623075686715779</v>
      </c>
    </row>
    <row r="37" spans="2:34" x14ac:dyDescent="0.25">
      <c r="B37" s="56" t="s">
        <v>51</v>
      </c>
      <c r="C37" s="57">
        <f t="shared" si="10"/>
        <v>133.45038765672342</v>
      </c>
      <c r="D37" s="57">
        <f t="shared" si="5"/>
        <v>146.79542642239576</v>
      </c>
      <c r="E37" s="57">
        <f t="shared" si="0"/>
        <v>147.41225085031903</v>
      </c>
      <c r="F37" s="57">
        <f t="shared" si="0"/>
        <v>143.58787399448408</v>
      </c>
      <c r="G37" s="58"/>
      <c r="I37" s="56" t="s">
        <v>51</v>
      </c>
      <c r="J37" s="57">
        <f t="shared" si="11"/>
        <v>235.65655060093798</v>
      </c>
      <c r="K37" s="57">
        <f t="shared" si="6"/>
        <v>259.22220566103181</v>
      </c>
      <c r="L37" s="57">
        <f t="shared" si="1"/>
        <v>316.70269825233754</v>
      </c>
      <c r="M37" s="57">
        <f t="shared" si="1"/>
        <v>246.7170351100462</v>
      </c>
      <c r="N37" s="58"/>
      <c r="P37" s="56" t="s">
        <v>51</v>
      </c>
      <c r="Q37" s="57">
        <f t="shared" si="12"/>
        <v>133.45038765672342</v>
      </c>
      <c r="R37" s="57">
        <f t="shared" si="7"/>
        <v>186.83054271941279</v>
      </c>
      <c r="S37" s="57">
        <f t="shared" si="2"/>
        <v>147.41225085031903</v>
      </c>
      <c r="T37" s="57">
        <f t="shared" si="2"/>
        <v>182.74820326570696</v>
      </c>
      <c r="U37" s="58"/>
      <c r="W37" s="56" t="s">
        <v>51</v>
      </c>
      <c r="X37" s="57">
        <f t="shared" si="13"/>
        <v>235.65655060093798</v>
      </c>
      <c r="Y37" s="57">
        <f t="shared" si="8"/>
        <v>329.91917084131313</v>
      </c>
      <c r="Z37" s="57">
        <f t="shared" si="3"/>
        <v>316.70269825233754</v>
      </c>
      <c r="AA37" s="57">
        <f t="shared" si="3"/>
        <v>314.00349923096786</v>
      </c>
      <c r="AB37" s="58"/>
      <c r="AD37" s="56" t="s">
        <v>51</v>
      </c>
      <c r="AE37" s="57">
        <f t="shared" si="14"/>
        <v>86.470773056753373</v>
      </c>
      <c r="AF37" s="57">
        <f t="shared" si="9"/>
        <v>86.470773056753373</v>
      </c>
      <c r="AG37" s="57">
        <f t="shared" si="4"/>
        <v>82.243228243484836</v>
      </c>
      <c r="AH37" s="57">
        <f t="shared" si="4"/>
        <v>87.623075686715779</v>
      </c>
    </row>
    <row r="38" spans="2:34" x14ac:dyDescent="0.25">
      <c r="B38" s="56" t="s">
        <v>52</v>
      </c>
      <c r="C38" s="57">
        <f t="shared" si="10"/>
        <v>134.78489153329065</v>
      </c>
      <c r="D38" s="57">
        <f t="shared" si="5"/>
        <v>148.26338068661971</v>
      </c>
      <c r="E38" s="57">
        <f t="shared" si="0"/>
        <v>147.41225085031903</v>
      </c>
      <c r="F38" s="57">
        <f t="shared" si="0"/>
        <v>143.58787399448408</v>
      </c>
      <c r="G38" s="58"/>
      <c r="I38" s="56" t="s">
        <v>52</v>
      </c>
      <c r="J38" s="57">
        <f t="shared" si="11"/>
        <v>242.72624711896611</v>
      </c>
      <c r="K38" s="57">
        <f t="shared" si="6"/>
        <v>266.99887183086275</v>
      </c>
      <c r="L38" s="57">
        <f t="shared" si="1"/>
        <v>316.70269825233754</v>
      </c>
      <c r="M38" s="57">
        <f t="shared" si="1"/>
        <v>246.7170351100462</v>
      </c>
      <c r="N38" s="58"/>
      <c r="P38" s="56" t="s">
        <v>52</v>
      </c>
      <c r="Q38" s="57">
        <f t="shared" si="12"/>
        <v>134.78489153329065</v>
      </c>
      <c r="R38" s="57">
        <f t="shared" si="7"/>
        <v>188.69884814660691</v>
      </c>
      <c r="S38" s="57">
        <f t="shared" si="2"/>
        <v>147.41225085031903</v>
      </c>
      <c r="T38" s="57">
        <f t="shared" si="2"/>
        <v>182.74820326570696</v>
      </c>
      <c r="U38" s="58"/>
      <c r="W38" s="56" t="s">
        <v>52</v>
      </c>
      <c r="X38" s="57">
        <f t="shared" si="13"/>
        <v>242.72624711896611</v>
      </c>
      <c r="Y38" s="57">
        <f t="shared" si="8"/>
        <v>339.81674596655256</v>
      </c>
      <c r="Z38" s="57">
        <f t="shared" si="3"/>
        <v>316.70269825233754</v>
      </c>
      <c r="AA38" s="57">
        <f t="shared" si="3"/>
        <v>314.00349923096786</v>
      </c>
      <c r="AB38" s="58"/>
      <c r="AD38" s="56" t="s">
        <v>52</v>
      </c>
      <c r="AE38" s="57">
        <f t="shared" si="14"/>
        <v>86.0384191914696</v>
      </c>
      <c r="AF38" s="57">
        <f t="shared" si="9"/>
        <v>86.0384191914696</v>
      </c>
      <c r="AG38" s="57">
        <f t="shared" si="4"/>
        <v>82.243228243484836</v>
      </c>
      <c r="AH38" s="57">
        <f t="shared" si="4"/>
        <v>87.623075686715779</v>
      </c>
    </row>
    <row r="39" spans="2:34" x14ac:dyDescent="0.25">
      <c r="B39" s="56" t="s">
        <v>53</v>
      </c>
      <c r="C39" s="57">
        <f t="shared" si="10"/>
        <v>136.13274044862357</v>
      </c>
      <c r="D39" s="57">
        <f t="shared" si="5"/>
        <v>149.74601449348594</v>
      </c>
      <c r="E39" s="57">
        <f t="shared" si="0"/>
        <v>147.41225085031903</v>
      </c>
      <c r="F39" s="57">
        <f t="shared" si="0"/>
        <v>143.58787399448408</v>
      </c>
      <c r="G39" s="58"/>
      <c r="I39" s="56" t="s">
        <v>53</v>
      </c>
      <c r="J39" s="57">
        <f t="shared" si="11"/>
        <v>250.00803453253511</v>
      </c>
      <c r="K39" s="57">
        <f t="shared" si="6"/>
        <v>275.00883798578866</v>
      </c>
      <c r="L39" s="57">
        <f t="shared" si="1"/>
        <v>316.70269825233754</v>
      </c>
      <c r="M39" s="57">
        <f t="shared" si="1"/>
        <v>246.7170351100462</v>
      </c>
      <c r="N39" s="58"/>
      <c r="P39" s="56" t="s">
        <v>53</v>
      </c>
      <c r="Q39" s="57">
        <f t="shared" si="12"/>
        <v>136.13274044862357</v>
      </c>
      <c r="R39" s="57">
        <f t="shared" si="7"/>
        <v>190.58583662807297</v>
      </c>
      <c r="S39" s="57">
        <f t="shared" si="2"/>
        <v>147.41225085031903</v>
      </c>
      <c r="T39" s="57">
        <f t="shared" si="2"/>
        <v>182.74820326570696</v>
      </c>
      <c r="U39" s="58"/>
      <c r="W39" s="56" t="s">
        <v>53</v>
      </c>
      <c r="X39" s="57">
        <f t="shared" si="13"/>
        <v>250.00803453253511</v>
      </c>
      <c r="Y39" s="57">
        <f t="shared" si="8"/>
        <v>350.01124834554912</v>
      </c>
      <c r="Z39" s="57">
        <f t="shared" si="3"/>
        <v>316.70269825233754</v>
      </c>
      <c r="AA39" s="57">
        <f t="shared" si="3"/>
        <v>314.00349923096786</v>
      </c>
      <c r="AB39" s="58"/>
      <c r="AD39" s="56" t="s">
        <v>53</v>
      </c>
      <c r="AE39" s="57">
        <f t="shared" si="14"/>
        <v>85.608227095512248</v>
      </c>
      <c r="AF39" s="57">
        <f t="shared" si="9"/>
        <v>85.608227095512248</v>
      </c>
      <c r="AG39" s="57">
        <f t="shared" si="4"/>
        <v>82.243228243484836</v>
      </c>
      <c r="AH39" s="57">
        <f t="shared" si="4"/>
        <v>87.623075686715779</v>
      </c>
    </row>
    <row r="40" spans="2:34" x14ac:dyDescent="0.25">
      <c r="B40" s="56" t="s">
        <v>54</v>
      </c>
      <c r="C40" s="57">
        <f t="shared" si="10"/>
        <v>137.49406785310981</v>
      </c>
      <c r="D40" s="57">
        <f t="shared" si="5"/>
        <v>151.24347463842079</v>
      </c>
      <c r="E40" s="57">
        <f t="shared" si="0"/>
        <v>147.41225085031903</v>
      </c>
      <c r="F40" s="57">
        <f t="shared" si="0"/>
        <v>143.58787399448408</v>
      </c>
      <c r="G40" s="58"/>
      <c r="I40" s="56" t="s">
        <v>54</v>
      </c>
      <c r="J40" s="57">
        <f t="shared" si="11"/>
        <v>257.50827556851118</v>
      </c>
      <c r="K40" s="57">
        <f t="shared" si="6"/>
        <v>283.25910312536234</v>
      </c>
      <c r="L40" s="57">
        <f t="shared" si="1"/>
        <v>316.70269825233754</v>
      </c>
      <c r="M40" s="57">
        <f t="shared" si="1"/>
        <v>246.7170351100462</v>
      </c>
      <c r="N40" s="58"/>
      <c r="P40" s="56" t="s">
        <v>54</v>
      </c>
      <c r="Q40" s="57">
        <f t="shared" si="12"/>
        <v>137.49406785310981</v>
      </c>
      <c r="R40" s="57">
        <f t="shared" si="7"/>
        <v>192.49169499435374</v>
      </c>
      <c r="S40" s="57">
        <f t="shared" si="2"/>
        <v>147.41225085031903</v>
      </c>
      <c r="T40" s="57">
        <f t="shared" si="2"/>
        <v>182.74820326570696</v>
      </c>
      <c r="U40" s="58"/>
      <c r="W40" s="56" t="s">
        <v>54</v>
      </c>
      <c r="X40" s="57">
        <f t="shared" si="13"/>
        <v>257.50827556851118</v>
      </c>
      <c r="Y40" s="57">
        <f t="shared" si="8"/>
        <v>360.51158579591561</v>
      </c>
      <c r="Z40" s="57">
        <f t="shared" si="3"/>
        <v>316.70269825233754</v>
      </c>
      <c r="AA40" s="57">
        <f t="shared" si="3"/>
        <v>314.00349923096786</v>
      </c>
      <c r="AB40" s="58"/>
      <c r="AD40" s="56" t="s">
        <v>54</v>
      </c>
      <c r="AE40" s="57">
        <f t="shared" si="14"/>
        <v>85.180185960034692</v>
      </c>
      <c r="AF40" s="57">
        <f t="shared" si="9"/>
        <v>85.180185960034692</v>
      </c>
      <c r="AG40" s="57">
        <f t="shared" si="4"/>
        <v>82.243228243484836</v>
      </c>
      <c r="AH40" s="57">
        <f t="shared" si="4"/>
        <v>87.623075686715779</v>
      </c>
    </row>
    <row r="41" spans="2:34" x14ac:dyDescent="0.25">
      <c r="B41" s="56" t="s">
        <v>55</v>
      </c>
      <c r="C41" s="57">
        <f t="shared" si="10"/>
        <v>138.8690085316409</v>
      </c>
      <c r="D41" s="57">
        <f t="shared" si="5"/>
        <v>152.75590938480499</v>
      </c>
      <c r="E41" s="57">
        <f t="shared" si="0"/>
        <v>147.41225085031903</v>
      </c>
      <c r="F41" s="57">
        <f t="shared" si="0"/>
        <v>143.58787399448408</v>
      </c>
      <c r="G41" s="58"/>
      <c r="I41" s="56" t="s">
        <v>55</v>
      </c>
      <c r="J41" s="57">
        <f t="shared" si="11"/>
        <v>265.23352383556653</v>
      </c>
      <c r="K41" s="57">
        <f t="shared" si="6"/>
        <v>291.75687621912323</v>
      </c>
      <c r="L41" s="57">
        <f t="shared" si="1"/>
        <v>316.70269825233754</v>
      </c>
      <c r="M41" s="57">
        <f t="shared" si="1"/>
        <v>246.7170351100462</v>
      </c>
      <c r="N41" s="58"/>
      <c r="P41" s="56" t="s">
        <v>55</v>
      </c>
      <c r="Q41" s="57">
        <f t="shared" si="12"/>
        <v>138.8690085316409</v>
      </c>
      <c r="R41" s="57">
        <f t="shared" si="7"/>
        <v>194.41661194429724</v>
      </c>
      <c r="S41" s="57">
        <f t="shared" si="2"/>
        <v>147.41225085031903</v>
      </c>
      <c r="T41" s="57">
        <f t="shared" si="2"/>
        <v>182.74820326570696</v>
      </c>
      <c r="U41" s="58"/>
      <c r="W41" s="56" t="s">
        <v>55</v>
      </c>
      <c r="X41" s="57">
        <f t="shared" si="13"/>
        <v>265.23352383556653</v>
      </c>
      <c r="Y41" s="57">
        <f t="shared" si="8"/>
        <v>371.3269333697931</v>
      </c>
      <c r="Z41" s="57">
        <f t="shared" si="3"/>
        <v>316.70269825233754</v>
      </c>
      <c r="AA41" s="57">
        <f t="shared" si="3"/>
        <v>314.00349923096786</v>
      </c>
      <c r="AB41" s="58"/>
      <c r="AD41" s="56" t="s">
        <v>55</v>
      </c>
      <c r="AE41" s="57">
        <f t="shared" si="14"/>
        <v>84.754285030234513</v>
      </c>
      <c r="AF41" s="57">
        <f t="shared" si="9"/>
        <v>84.754285030234513</v>
      </c>
      <c r="AG41" s="57">
        <f t="shared" si="4"/>
        <v>82.243228243484836</v>
      </c>
      <c r="AH41" s="57">
        <f t="shared" si="4"/>
        <v>87.623075686715779</v>
      </c>
    </row>
    <row r="42" spans="2:34" x14ac:dyDescent="0.25">
      <c r="B42" s="56" t="s">
        <v>56</v>
      </c>
      <c r="C42" s="57">
        <f t="shared" si="10"/>
        <v>140.2576986169573</v>
      </c>
      <c r="D42" s="57">
        <f t="shared" si="5"/>
        <v>154.28346847865305</v>
      </c>
      <c r="E42" s="57">
        <f t="shared" si="0"/>
        <v>147.41225085031903</v>
      </c>
      <c r="F42" s="57">
        <f t="shared" si="0"/>
        <v>143.58787399448408</v>
      </c>
      <c r="G42" s="58"/>
      <c r="I42" s="56" t="s">
        <v>56</v>
      </c>
      <c r="J42" s="57">
        <f t="shared" si="11"/>
        <v>273.19052955063353</v>
      </c>
      <c r="K42" s="57">
        <f t="shared" si="6"/>
        <v>300.50958250569693</v>
      </c>
      <c r="L42" s="57">
        <f t="shared" si="1"/>
        <v>316.70269825233754</v>
      </c>
      <c r="M42" s="57">
        <f t="shared" si="1"/>
        <v>246.7170351100462</v>
      </c>
      <c r="N42" s="58"/>
      <c r="P42" s="56" t="s">
        <v>56</v>
      </c>
      <c r="Q42" s="57">
        <f t="shared" si="12"/>
        <v>140.2576986169573</v>
      </c>
      <c r="R42" s="57">
        <f t="shared" si="7"/>
        <v>196.36077806374021</v>
      </c>
      <c r="S42" s="57">
        <f t="shared" si="2"/>
        <v>147.41225085031903</v>
      </c>
      <c r="T42" s="57">
        <f t="shared" si="2"/>
        <v>182.74820326570696</v>
      </c>
      <c r="U42" s="58"/>
      <c r="W42" s="56" t="s">
        <v>56</v>
      </c>
      <c r="X42" s="57">
        <f t="shared" si="13"/>
        <v>273.19052955063353</v>
      </c>
      <c r="Y42" s="57">
        <f t="shared" si="8"/>
        <v>382.46674137088689</v>
      </c>
      <c r="Z42" s="57">
        <f t="shared" si="3"/>
        <v>316.70269825233754</v>
      </c>
      <c r="AA42" s="57">
        <f t="shared" si="3"/>
        <v>314.00349923096786</v>
      </c>
      <c r="AB42" s="58"/>
      <c r="AD42" s="56" t="s">
        <v>56</v>
      </c>
      <c r="AE42" s="57">
        <f t="shared" si="14"/>
        <v>84.33051360508334</v>
      </c>
      <c r="AF42" s="57">
        <f t="shared" si="9"/>
        <v>84.33051360508334</v>
      </c>
      <c r="AG42" s="57">
        <f t="shared" si="4"/>
        <v>82.243228243484836</v>
      </c>
      <c r="AH42" s="57">
        <f t="shared" si="4"/>
        <v>87.623075686715779</v>
      </c>
    </row>
    <row r="43" spans="2:34" x14ac:dyDescent="0.25">
      <c r="B43" s="56" t="s">
        <v>57</v>
      </c>
      <c r="C43" s="57">
        <f t="shared" si="10"/>
        <v>141.66027560312688</v>
      </c>
      <c r="D43" s="57">
        <f t="shared" si="5"/>
        <v>155.82630316343958</v>
      </c>
      <c r="E43" s="57">
        <f t="shared" si="0"/>
        <v>147.41225085031903</v>
      </c>
      <c r="F43" s="57">
        <f t="shared" si="0"/>
        <v>143.58787399448408</v>
      </c>
      <c r="G43" s="58"/>
      <c r="I43" s="56" t="s">
        <v>57</v>
      </c>
      <c r="J43" s="57">
        <f t="shared" si="11"/>
        <v>281.38624543715252</v>
      </c>
      <c r="K43" s="57">
        <f t="shared" si="6"/>
        <v>309.52486998086778</v>
      </c>
      <c r="L43" s="57">
        <f t="shared" si="1"/>
        <v>316.70269825233754</v>
      </c>
      <c r="M43" s="57">
        <f t="shared" si="1"/>
        <v>246.7170351100462</v>
      </c>
      <c r="N43" s="58"/>
      <c r="P43" s="56" t="s">
        <v>57</v>
      </c>
      <c r="Q43" s="57">
        <f t="shared" si="12"/>
        <v>141.66027560312688</v>
      </c>
      <c r="R43" s="57">
        <f t="shared" si="7"/>
        <v>198.32438584437762</v>
      </c>
      <c r="S43" s="57">
        <f t="shared" si="2"/>
        <v>147.41225085031903</v>
      </c>
      <c r="T43" s="57">
        <f t="shared" si="2"/>
        <v>182.74820326570696</v>
      </c>
      <c r="U43" s="58"/>
      <c r="W43" s="56" t="s">
        <v>57</v>
      </c>
      <c r="X43" s="57">
        <f t="shared" si="13"/>
        <v>281.38624543715252</v>
      </c>
      <c r="Y43" s="57">
        <f t="shared" si="8"/>
        <v>393.94074361201353</v>
      </c>
      <c r="Z43" s="57">
        <f t="shared" si="3"/>
        <v>316.70269825233754</v>
      </c>
      <c r="AA43" s="57">
        <f t="shared" si="3"/>
        <v>314.00349923096786</v>
      </c>
      <c r="AB43" s="58"/>
      <c r="AD43" s="56" t="s">
        <v>57</v>
      </c>
      <c r="AE43" s="57">
        <f t="shared" si="14"/>
        <v>83.908861037057918</v>
      </c>
      <c r="AF43" s="57">
        <f t="shared" si="9"/>
        <v>83.908861037057918</v>
      </c>
      <c r="AG43" s="57">
        <f t="shared" si="4"/>
        <v>82.243228243484836</v>
      </c>
      <c r="AH43" s="57">
        <f t="shared" si="4"/>
        <v>87.623075686715779</v>
      </c>
    </row>
    <row r="44" spans="2:34" x14ac:dyDescent="0.25">
      <c r="B44" s="56" t="s">
        <v>58</v>
      </c>
      <c r="C44" s="57">
        <f t="shared" si="10"/>
        <v>143.07687835915814</v>
      </c>
      <c r="D44" s="57">
        <f t="shared" si="5"/>
        <v>157.38456619507397</v>
      </c>
      <c r="E44" s="57">
        <f t="shared" si="0"/>
        <v>147.41225085031903</v>
      </c>
      <c r="F44" s="57">
        <f t="shared" si="0"/>
        <v>143.58787399448408</v>
      </c>
      <c r="G44" s="58"/>
      <c r="I44" s="56" t="s">
        <v>58</v>
      </c>
      <c r="J44" s="57">
        <f t="shared" si="11"/>
        <v>289.82783280026712</v>
      </c>
      <c r="K44" s="57">
        <f t="shared" si="6"/>
        <v>318.81061608029387</v>
      </c>
      <c r="L44" s="57">
        <f t="shared" si="1"/>
        <v>316.70269825233754</v>
      </c>
      <c r="M44" s="57">
        <f t="shared" si="1"/>
        <v>246.7170351100462</v>
      </c>
      <c r="N44" s="58"/>
      <c r="P44" s="56" t="s">
        <v>58</v>
      </c>
      <c r="Q44" s="57">
        <f t="shared" si="12"/>
        <v>143.07687835915814</v>
      </c>
      <c r="R44" s="57">
        <f t="shared" si="7"/>
        <v>200.3076297028214</v>
      </c>
      <c r="S44" s="57">
        <f t="shared" si="2"/>
        <v>147.41225085031903</v>
      </c>
      <c r="T44" s="57">
        <f t="shared" si="2"/>
        <v>182.74820326570696</v>
      </c>
      <c r="U44" s="58"/>
      <c r="W44" s="56" t="s">
        <v>58</v>
      </c>
      <c r="X44" s="57">
        <f t="shared" si="13"/>
        <v>289.82783280026712</v>
      </c>
      <c r="Y44" s="57">
        <f t="shared" si="8"/>
        <v>405.75896592037395</v>
      </c>
      <c r="Z44" s="57">
        <f t="shared" si="3"/>
        <v>316.70269825233754</v>
      </c>
      <c r="AA44" s="57">
        <f t="shared" si="3"/>
        <v>314.00349923096786</v>
      </c>
      <c r="AB44" s="58"/>
      <c r="AD44" s="56" t="s">
        <v>58</v>
      </c>
      <c r="AE44" s="57">
        <f t="shared" si="14"/>
        <v>83.489316731872634</v>
      </c>
      <c r="AF44" s="57">
        <f t="shared" si="9"/>
        <v>83.489316731872634</v>
      </c>
      <c r="AG44" s="57">
        <f t="shared" si="4"/>
        <v>82.243228243484836</v>
      </c>
      <c r="AH44" s="57">
        <f t="shared" si="4"/>
        <v>87.623075686715779</v>
      </c>
    </row>
    <row r="45" spans="2:34" x14ac:dyDescent="0.25">
      <c r="B45" s="56" t="s">
        <v>59</v>
      </c>
      <c r="C45" s="57">
        <f t="shared" si="10"/>
        <v>144.50764714274973</v>
      </c>
      <c r="D45" s="57">
        <f t="shared" si="5"/>
        <v>158.95841185702471</v>
      </c>
      <c r="E45" s="57">
        <f t="shared" si="0"/>
        <v>147.41225085031903</v>
      </c>
      <c r="F45" s="57">
        <f t="shared" si="0"/>
        <v>143.58787399448408</v>
      </c>
      <c r="G45" s="58"/>
      <c r="I45" s="56" t="s">
        <v>59</v>
      </c>
      <c r="J45" s="57">
        <f t="shared" si="11"/>
        <v>298.52266778427514</v>
      </c>
      <c r="K45" s="57">
        <f t="shared" si="6"/>
        <v>328.37493456270266</v>
      </c>
      <c r="L45" s="57">
        <f t="shared" si="1"/>
        <v>316.70269825233754</v>
      </c>
      <c r="M45" s="57">
        <f t="shared" si="1"/>
        <v>246.7170351100462</v>
      </c>
      <c r="N45" s="58"/>
      <c r="P45" s="56" t="s">
        <v>59</v>
      </c>
      <c r="Q45" s="57">
        <f t="shared" si="12"/>
        <v>144.50764714274973</v>
      </c>
      <c r="R45" s="57">
        <f t="shared" si="7"/>
        <v>202.3107059998496</v>
      </c>
      <c r="S45" s="57">
        <f t="shared" si="2"/>
        <v>147.41225085031903</v>
      </c>
      <c r="T45" s="57">
        <f t="shared" si="2"/>
        <v>182.74820326570696</v>
      </c>
      <c r="U45" s="58"/>
      <c r="W45" s="56" t="s">
        <v>59</v>
      </c>
      <c r="X45" s="57">
        <f t="shared" si="13"/>
        <v>298.52266778427514</v>
      </c>
      <c r="Y45" s="57">
        <f t="shared" si="8"/>
        <v>417.93173489798517</v>
      </c>
      <c r="Z45" s="57">
        <f t="shared" si="3"/>
        <v>316.70269825233754</v>
      </c>
      <c r="AA45" s="57">
        <f t="shared" si="3"/>
        <v>314.00349923096786</v>
      </c>
      <c r="AB45" s="58"/>
      <c r="AD45" s="56" t="s">
        <v>59</v>
      </c>
      <c r="AE45" s="57">
        <f t="shared" si="14"/>
        <v>83.071870148213264</v>
      </c>
      <c r="AF45" s="57">
        <f t="shared" si="9"/>
        <v>83.071870148213264</v>
      </c>
      <c r="AG45" s="57">
        <f t="shared" si="4"/>
        <v>82.243228243484836</v>
      </c>
      <c r="AH45" s="57">
        <f t="shared" si="4"/>
        <v>87.623075686715779</v>
      </c>
    </row>
    <row r="46" spans="2:34" x14ac:dyDescent="0.25">
      <c r="B46" s="56" t="s">
        <v>60</v>
      </c>
      <c r="C46" s="57">
        <f t="shared" si="10"/>
        <v>145.95272361417724</v>
      </c>
      <c r="D46" s="57">
        <f t="shared" si="5"/>
        <v>160.54799597559497</v>
      </c>
      <c r="E46" s="57">
        <f>E47</f>
        <v>147.41225085031903</v>
      </c>
      <c r="F46" s="57">
        <f>F47</f>
        <v>143.58787399448408</v>
      </c>
      <c r="G46" s="58"/>
      <c r="I46" s="56" t="s">
        <v>60</v>
      </c>
      <c r="J46" s="57">
        <f t="shared" si="11"/>
        <v>307.47834781780341</v>
      </c>
      <c r="K46" s="57">
        <f t="shared" si="6"/>
        <v>338.22618259958375</v>
      </c>
      <c r="L46" s="57">
        <f>L47</f>
        <v>316.70269825233754</v>
      </c>
      <c r="M46" s="57">
        <f>M47</f>
        <v>246.7170351100462</v>
      </c>
      <c r="N46" s="58"/>
      <c r="P46" s="56" t="s">
        <v>60</v>
      </c>
      <c r="Q46" s="57">
        <f t="shared" si="12"/>
        <v>145.95272361417724</v>
      </c>
      <c r="R46" s="57">
        <f t="shared" si="7"/>
        <v>204.33381305984813</v>
      </c>
      <c r="S46" s="57">
        <f>S47</f>
        <v>147.41225085031903</v>
      </c>
      <c r="T46" s="57">
        <f>T47</f>
        <v>182.74820326570696</v>
      </c>
      <c r="U46" s="58"/>
      <c r="W46" s="56" t="s">
        <v>60</v>
      </c>
      <c r="X46" s="57">
        <f t="shared" si="13"/>
        <v>307.47834781780341</v>
      </c>
      <c r="Y46" s="57">
        <f t="shared" si="8"/>
        <v>430.46968694492477</v>
      </c>
      <c r="Z46" s="57">
        <f>Z47</f>
        <v>316.70269825233754</v>
      </c>
      <c r="AA46" s="57">
        <f>AA47</f>
        <v>314.00349923096786</v>
      </c>
      <c r="AB46" s="58"/>
      <c r="AD46" s="56" t="s">
        <v>60</v>
      </c>
      <c r="AE46" s="57">
        <f t="shared" si="14"/>
        <v>82.656510797472194</v>
      </c>
      <c r="AF46" s="57">
        <f t="shared" si="9"/>
        <v>82.656510797472194</v>
      </c>
      <c r="AG46" s="57">
        <f>AG47</f>
        <v>82.243228243484836</v>
      </c>
      <c r="AH46" s="57">
        <f>AH47</f>
        <v>87.623075686715779</v>
      </c>
    </row>
    <row r="47" spans="2:34" x14ac:dyDescent="0.25">
      <c r="B47" s="56" t="s">
        <v>61</v>
      </c>
      <c r="C47" s="57">
        <f t="shared" si="10"/>
        <v>147.41225085031903</v>
      </c>
      <c r="D47" s="57">
        <f t="shared" si="5"/>
        <v>162.15347593535094</v>
      </c>
      <c r="E47" s="57">
        <f>C47</f>
        <v>147.41225085031903</v>
      </c>
      <c r="F47" s="57">
        <f>AVERAGE(D22:D47)</f>
        <v>143.58787399448408</v>
      </c>
      <c r="G47" s="58"/>
      <c r="I47" s="56" t="s">
        <v>61</v>
      </c>
      <c r="J47" s="57">
        <f t="shared" si="11"/>
        <v>316.70269825233754</v>
      </c>
      <c r="K47" s="57">
        <f t="shared" si="6"/>
        <v>348.37296807757133</v>
      </c>
      <c r="L47" s="57">
        <f>J47</f>
        <v>316.70269825233754</v>
      </c>
      <c r="M47" s="57">
        <f>AVERAGE(K22:K47)</f>
        <v>246.7170351100462</v>
      </c>
      <c r="N47" s="58"/>
      <c r="P47" s="56" t="s">
        <v>61</v>
      </c>
      <c r="Q47" s="57">
        <f t="shared" si="12"/>
        <v>147.41225085031903</v>
      </c>
      <c r="R47" s="57">
        <f t="shared" si="7"/>
        <v>206.37715119044663</v>
      </c>
      <c r="S47" s="57">
        <f>Q47</f>
        <v>147.41225085031903</v>
      </c>
      <c r="T47" s="57">
        <f>AVERAGE(R22:R47)</f>
        <v>182.74820326570696</v>
      </c>
      <c r="U47" s="58"/>
      <c r="W47" s="56" t="s">
        <v>61</v>
      </c>
      <c r="X47" s="57">
        <f t="shared" si="13"/>
        <v>316.70269825233754</v>
      </c>
      <c r="Y47" s="57">
        <f t="shared" si="8"/>
        <v>443.38377755327252</v>
      </c>
      <c r="Z47" s="57">
        <f>X47</f>
        <v>316.70269825233754</v>
      </c>
      <c r="AA47" s="57">
        <f>AVERAGE(Y22:Y47)</f>
        <v>314.00349923096786</v>
      </c>
      <c r="AB47" s="58"/>
      <c r="AD47" s="56" t="s">
        <v>61</v>
      </c>
      <c r="AE47" s="57">
        <f t="shared" si="14"/>
        <v>82.243228243484836</v>
      </c>
      <c r="AF47" s="57">
        <f t="shared" si="9"/>
        <v>82.243228243484836</v>
      </c>
      <c r="AG47" s="57">
        <f>AE47</f>
        <v>82.243228243484836</v>
      </c>
      <c r="AH47" s="57">
        <f>AVERAGE(AF22:AF47)</f>
        <v>87.623075686715779</v>
      </c>
    </row>
  </sheetData>
  <mergeCells count="5">
    <mergeCell ref="B4:E4"/>
    <mergeCell ref="I4:L4"/>
    <mergeCell ref="P4:S4"/>
    <mergeCell ref="W4:Z4"/>
    <mergeCell ref="AD4:A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showGridLines="0" zoomScaleNormal="100" workbookViewId="0">
      <selection activeCell="B3" sqref="B3"/>
    </sheetView>
  </sheetViews>
  <sheetFormatPr baseColWidth="10" defaultColWidth="11.42578125" defaultRowHeight="12.75" x14ac:dyDescent="0.25"/>
  <cols>
    <col min="1" max="1" width="5.5703125" style="1" customWidth="1"/>
    <col min="2" max="7" width="12.7109375" style="1" customWidth="1"/>
    <col min="8" max="16384" width="11.42578125" style="1"/>
  </cols>
  <sheetData>
    <row r="1" spans="2:7" ht="21.75" customHeight="1" x14ac:dyDescent="0.25"/>
    <row r="2" spans="2:7" ht="45" customHeight="1" x14ac:dyDescent="0.25">
      <c r="B2" s="104" t="s">
        <v>264</v>
      </c>
      <c r="C2" s="104"/>
      <c r="D2" s="104"/>
      <c r="E2" s="104"/>
      <c r="F2" s="104"/>
      <c r="G2" s="104"/>
    </row>
    <row r="4" spans="2:7" s="8" customFormat="1" ht="25.5" x14ac:dyDescent="0.25">
      <c r="B4" s="47" t="s">
        <v>81</v>
      </c>
      <c r="C4" s="47" t="s">
        <v>11</v>
      </c>
      <c r="D4" s="47" t="s">
        <v>12</v>
      </c>
      <c r="E4" s="47" t="s">
        <v>13</v>
      </c>
      <c r="F4" s="47" t="s">
        <v>9</v>
      </c>
      <c r="G4" s="47" t="s">
        <v>10</v>
      </c>
    </row>
    <row r="5" spans="2:7" x14ac:dyDescent="0.25">
      <c r="B5" s="45">
        <v>2020</v>
      </c>
      <c r="C5" s="48">
        <v>100</v>
      </c>
      <c r="D5" s="48">
        <v>100</v>
      </c>
      <c r="E5" s="48">
        <v>100</v>
      </c>
      <c r="F5" s="48">
        <v>100</v>
      </c>
      <c r="G5" s="48">
        <v>100</v>
      </c>
    </row>
    <row r="6" spans="2:7" x14ac:dyDescent="0.25">
      <c r="B6" s="45">
        <v>2021</v>
      </c>
      <c r="C6" s="48">
        <v>104.97596054485673</v>
      </c>
      <c r="D6" s="48">
        <v>98.436262112366862</v>
      </c>
      <c r="E6" s="48">
        <v>102.79203937492427</v>
      </c>
      <c r="F6" s="48">
        <v>98.436262112366862</v>
      </c>
      <c r="G6" s="48">
        <v>102.79203937492429</v>
      </c>
    </row>
    <row r="7" spans="2:7" x14ac:dyDescent="0.25">
      <c r="B7" s="45">
        <v>2022</v>
      </c>
      <c r="C7" s="48">
        <v>105.61796218212183</v>
      </c>
      <c r="D7" s="48">
        <v>95.782665029322487</v>
      </c>
      <c r="E7" s="48">
        <v>101.0661979164866</v>
      </c>
      <c r="F7" s="48">
        <v>95.782665029322501</v>
      </c>
      <c r="G7" s="48">
        <v>101.0661979164866</v>
      </c>
    </row>
    <row r="8" spans="2:7" x14ac:dyDescent="0.25">
      <c r="B8" s="45">
        <v>2023</v>
      </c>
      <c r="C8" s="48">
        <v>106.25178443038465</v>
      </c>
      <c r="D8" s="48">
        <v>92.905472572046307</v>
      </c>
      <c r="E8" s="48">
        <v>98.263470073307374</v>
      </c>
      <c r="F8" s="48">
        <v>92.905472572046321</v>
      </c>
      <c r="G8" s="48">
        <v>98.263470073307374</v>
      </c>
    </row>
    <row r="9" spans="2:7" x14ac:dyDescent="0.25">
      <c r="B9" s="45">
        <v>2024</v>
      </c>
      <c r="C9" s="48">
        <v>106.92954360486699</v>
      </c>
      <c r="D9" s="48">
        <v>91.264355294031745</v>
      </c>
      <c r="E9" s="48">
        <v>96.75815123779968</v>
      </c>
      <c r="F9" s="48">
        <v>91.264355294031759</v>
      </c>
      <c r="G9" s="48">
        <v>96.75815123779968</v>
      </c>
    </row>
    <row r="10" spans="2:7" x14ac:dyDescent="0.25">
      <c r="B10" s="45">
        <v>2025</v>
      </c>
      <c r="C10" s="48">
        <v>107.8123034734477</v>
      </c>
      <c r="D10" s="48">
        <v>89.784392775750135</v>
      </c>
      <c r="E10" s="48">
        <v>95.411373837073555</v>
      </c>
      <c r="F10" s="48">
        <v>89.784392775750149</v>
      </c>
      <c r="G10" s="48">
        <v>95.411373837073555</v>
      </c>
    </row>
    <row r="11" spans="2:7" x14ac:dyDescent="0.25">
      <c r="B11" s="45">
        <v>2026</v>
      </c>
      <c r="C11" s="48">
        <v>108.10898597932056</v>
      </c>
      <c r="D11" s="48">
        <v>88.328429649656869</v>
      </c>
      <c r="E11" s="48">
        <v>94.067171139705962</v>
      </c>
      <c r="F11" s="48">
        <v>88.328429649656897</v>
      </c>
      <c r="G11" s="48">
        <v>94.067171139705977</v>
      </c>
    </row>
    <row r="12" spans="2:7" x14ac:dyDescent="0.25">
      <c r="B12" s="45">
        <v>2027</v>
      </c>
      <c r="C12" s="48">
        <v>108.21523559699064</v>
      </c>
      <c r="D12" s="48">
        <v>86.896076736419175</v>
      </c>
      <c r="E12" s="48">
        <v>92.713072912176798</v>
      </c>
      <c r="F12" s="48">
        <v>86.896076736419204</v>
      </c>
      <c r="G12" s="48">
        <v>92.713072912176798</v>
      </c>
    </row>
    <row r="13" spans="2:7" x14ac:dyDescent="0.25">
      <c r="B13" s="45">
        <v>2028</v>
      </c>
      <c r="C13" s="48">
        <v>110.69662543390926</v>
      </c>
      <c r="D13" s="48">
        <v>85.994706080974908</v>
      </c>
      <c r="E13" s="48">
        <v>91.88644212987235</v>
      </c>
      <c r="F13" s="48">
        <v>85.994706080974936</v>
      </c>
      <c r="G13" s="48">
        <v>91.88644212987235</v>
      </c>
    </row>
    <row r="14" spans="2:7" x14ac:dyDescent="0.25">
      <c r="B14" s="45">
        <v>2029</v>
      </c>
      <c r="C14" s="48">
        <v>113.09882661465794</v>
      </c>
      <c r="D14" s="48">
        <v>85.605173304240537</v>
      </c>
      <c r="E14" s="48">
        <v>91.570627666956327</v>
      </c>
      <c r="F14" s="48">
        <v>85.605173304240566</v>
      </c>
      <c r="G14" s="48">
        <v>91.570627666956327</v>
      </c>
    </row>
    <row r="15" spans="2:7" x14ac:dyDescent="0.25">
      <c r="B15" s="45">
        <v>2030</v>
      </c>
      <c r="C15" s="48">
        <v>115.42445547581782</v>
      </c>
      <c r="D15" s="48">
        <v>85.689306152696773</v>
      </c>
      <c r="E15" s="48">
        <v>91.660623369823099</v>
      </c>
      <c r="F15" s="48">
        <v>85.712114059577985</v>
      </c>
      <c r="G15" s="48">
        <v>91.755620777124392</v>
      </c>
    </row>
    <row r="16" spans="2:7" x14ac:dyDescent="0.25">
      <c r="B16" s="45">
        <v>2031</v>
      </c>
      <c r="C16" s="48">
        <v>117.00552202720175</v>
      </c>
      <c r="D16" s="48">
        <v>85.77352168699916</v>
      </c>
      <c r="E16" s="48">
        <v>91.750707520555096</v>
      </c>
      <c r="F16" s="48">
        <v>86.324824450922023</v>
      </c>
      <c r="G16" s="48">
        <v>92.444610380927017</v>
      </c>
    </row>
    <row r="17" spans="2:7" x14ac:dyDescent="0.25">
      <c r="B17" s="45">
        <v>2032</v>
      </c>
      <c r="C17" s="48">
        <v>118.57104886635598</v>
      </c>
      <c r="D17" s="48">
        <v>85.857819988411421</v>
      </c>
      <c r="E17" s="48">
        <v>91.840880206078964</v>
      </c>
      <c r="F17" s="48">
        <v>87.451873564561623</v>
      </c>
      <c r="G17" s="48">
        <v>93.646672123564557</v>
      </c>
    </row>
    <row r="18" spans="2:7" x14ac:dyDescent="0.25">
      <c r="B18" s="45">
        <v>2033</v>
      </c>
      <c r="C18" s="48">
        <v>120.06865029913018</v>
      </c>
      <c r="D18" s="48">
        <v>86.148555240273907</v>
      </c>
      <c r="E18" s="48">
        <v>92.271923628608718</v>
      </c>
      <c r="F18" s="48">
        <v>88.588389818839602</v>
      </c>
      <c r="G18" s="48">
        <v>94.862314246708308</v>
      </c>
    </row>
    <row r="19" spans="2:7" x14ac:dyDescent="0.25">
      <c r="B19" s="45">
        <v>2034</v>
      </c>
      <c r="C19" s="48">
        <v>121.58570039631903</v>
      </c>
      <c r="D19" s="48">
        <v>86.647327858377537</v>
      </c>
      <c r="E19" s="48">
        <v>92.896607232670902</v>
      </c>
      <c r="F19" s="48">
        <v>89.739743169845028</v>
      </c>
      <c r="G19" s="48">
        <v>96.092648472134968</v>
      </c>
    </row>
    <row r="20" spans="2:7" x14ac:dyDescent="0.25">
      <c r="B20" s="45">
        <v>2035</v>
      </c>
      <c r="C20" s="48">
        <v>123.12028772279555</v>
      </c>
      <c r="D20" s="48">
        <v>87.357239847263386</v>
      </c>
      <c r="E20" s="48">
        <v>93.718434350820999</v>
      </c>
      <c r="F20" s="48">
        <v>90.900874247823808</v>
      </c>
      <c r="G20" s="48">
        <v>97.346732387255528</v>
      </c>
    </row>
    <row r="21" spans="2:7" x14ac:dyDescent="0.25">
      <c r="B21" s="45">
        <v>2036</v>
      </c>
      <c r="C21" s="48">
        <v>124.67711499316687</v>
      </c>
      <c r="D21" s="48">
        <v>88.282926097910249</v>
      </c>
      <c r="E21" s="48">
        <v>94.742152956422132</v>
      </c>
      <c r="F21" s="48">
        <v>92.093611735169091</v>
      </c>
      <c r="G21" s="48">
        <v>98.608919166793356</v>
      </c>
    </row>
    <row r="22" spans="2:7" x14ac:dyDescent="0.25">
      <c r="B22" s="45">
        <v>2037</v>
      </c>
      <c r="C22" s="48">
        <v>126.25735955853428</v>
      </c>
      <c r="D22" s="48">
        <v>89.430604137183067</v>
      </c>
      <c r="E22" s="48">
        <v>95.973800944855611</v>
      </c>
      <c r="F22" s="48">
        <v>93.290828687726275</v>
      </c>
      <c r="G22" s="48">
        <v>99.890835115961664</v>
      </c>
    </row>
    <row r="23" spans="2:7" x14ac:dyDescent="0.25">
      <c r="B23" s="45">
        <v>2038</v>
      </c>
      <c r="C23" s="48">
        <v>127.85940600993388</v>
      </c>
      <c r="D23" s="48">
        <v>90.593201990966435</v>
      </c>
      <c r="E23" s="48">
        <v>97.221460357138724</v>
      </c>
      <c r="F23" s="48">
        <v>94.503609460666695</v>
      </c>
      <c r="G23" s="48">
        <v>101.18941597246913</v>
      </c>
    </row>
    <row r="24" spans="2:7" x14ac:dyDescent="0.25">
      <c r="B24" s="45">
        <v>2039</v>
      </c>
      <c r="C24" s="48">
        <v>129.48824425488536</v>
      </c>
      <c r="D24" s="48">
        <v>91.770913616848986</v>
      </c>
      <c r="E24" s="48">
        <v>98.485339341781511</v>
      </c>
      <c r="F24" s="48">
        <v>95.732156383655337</v>
      </c>
      <c r="G24" s="48">
        <v>102.50487838011122</v>
      </c>
    </row>
    <row r="25" spans="2:7" x14ac:dyDescent="0.25">
      <c r="B25" s="45">
        <v>2040</v>
      </c>
      <c r="C25" s="48">
        <v>131.14583528155555</v>
      </c>
      <c r="D25" s="48">
        <v>92.963935493868007</v>
      </c>
      <c r="E25" s="48">
        <v>99.765648753224667</v>
      </c>
      <c r="F25" s="48">
        <v>96.976674416642837</v>
      </c>
      <c r="G25" s="48">
        <v>103.83744179905267</v>
      </c>
    </row>
    <row r="26" spans="2:7" x14ac:dyDescent="0.25">
      <c r="B26" s="45">
        <v>2041</v>
      </c>
      <c r="C26" s="48">
        <v>132.82945133507098</v>
      </c>
      <c r="D26" s="48">
        <v>94.172466655288275</v>
      </c>
      <c r="E26" s="48">
        <v>101.06260218701658</v>
      </c>
      <c r="F26" s="48">
        <v>98.237371184059171</v>
      </c>
      <c r="G26" s="48">
        <v>105.18732854244034</v>
      </c>
    </row>
    <row r="27" spans="2:7" x14ac:dyDescent="0.25">
      <c r="B27" s="45">
        <v>2042</v>
      </c>
      <c r="C27" s="48">
        <v>134.53718089937195</v>
      </c>
      <c r="D27" s="48">
        <v>95.396708721807016</v>
      </c>
      <c r="E27" s="48">
        <v>102.37641601544779</v>
      </c>
      <c r="F27" s="48">
        <v>99.514457009451945</v>
      </c>
      <c r="G27" s="48">
        <v>106.55476381349204</v>
      </c>
    </row>
    <row r="28" spans="2:7" x14ac:dyDescent="0.25">
      <c r="B28" s="45">
        <v>2043</v>
      </c>
      <c r="C28" s="48">
        <v>136.26886587355611</v>
      </c>
      <c r="D28" s="48">
        <v>96.636865935190499</v>
      </c>
      <c r="E28" s="48">
        <v>103.7073094236486</v>
      </c>
      <c r="F28" s="48">
        <v>100.80814495057481</v>
      </c>
      <c r="G28" s="48">
        <v>107.93997574306744</v>
      </c>
    </row>
    <row r="29" spans="2:7" x14ac:dyDescent="0.25">
      <c r="B29" s="45">
        <v>2044</v>
      </c>
      <c r="C29" s="48">
        <v>138.02472237003695</v>
      </c>
      <c r="D29" s="48">
        <v>97.893145192347973</v>
      </c>
      <c r="E29" s="48">
        <v>105.05550444615602</v>
      </c>
      <c r="F29" s="48">
        <v>102.11865083493227</v>
      </c>
      <c r="G29" s="48">
        <v>109.34319542772732</v>
      </c>
    </row>
    <row r="30" spans="2:7" x14ac:dyDescent="0.25">
      <c r="B30" s="45">
        <v>2045</v>
      </c>
      <c r="C30" s="48">
        <v>139.80440118294206</v>
      </c>
      <c r="D30" s="48">
        <v>99.165756079848492</v>
      </c>
      <c r="E30" s="48">
        <v>106.42122600395604</v>
      </c>
      <c r="F30" s="48">
        <v>103.44619329578639</v>
      </c>
      <c r="G30" s="48">
        <v>110.76465696828775</v>
      </c>
    </row>
    <row r="31" spans="2:7" x14ac:dyDescent="0.25">
      <c r="B31" s="45">
        <v>2046</v>
      </c>
      <c r="C31" s="48">
        <v>141.61369068329446</v>
      </c>
      <c r="D31" s="48">
        <v>100.45491090888652</v>
      </c>
      <c r="E31" s="48">
        <v>107.80470194200745</v>
      </c>
      <c r="F31" s="48">
        <v>104.7909938086316</v>
      </c>
      <c r="G31" s="48">
        <v>112.20459750887548</v>
      </c>
    </row>
    <row r="32" spans="2:7" x14ac:dyDescent="0.25">
      <c r="B32" s="45">
        <v>2047</v>
      </c>
      <c r="C32" s="48">
        <v>143.44883836670567</v>
      </c>
      <c r="D32" s="48">
        <v>101.76082475070203</v>
      </c>
      <c r="E32" s="48">
        <v>109.20616306725354</v>
      </c>
      <c r="F32" s="48">
        <v>106.15327672814379</v>
      </c>
      <c r="G32" s="48">
        <v>113.66325727649087</v>
      </c>
    </row>
    <row r="33" spans="2:7" x14ac:dyDescent="0.25">
      <c r="B33" s="45">
        <v>2048</v>
      </c>
      <c r="C33" s="48">
        <v>145.31004317551111</v>
      </c>
      <c r="D33" s="48">
        <v>103.08371547246115</v>
      </c>
      <c r="E33" s="48">
        <v>110.62584318712783</v>
      </c>
      <c r="F33" s="48">
        <v>107.53326932560967</v>
      </c>
      <c r="G33" s="48">
        <v>115.14087962108523</v>
      </c>
    </row>
    <row r="34" spans="2:7" x14ac:dyDescent="0.25">
      <c r="B34" s="45">
        <v>2049</v>
      </c>
      <c r="C34" s="48">
        <v>147.19545342263501</v>
      </c>
      <c r="D34" s="48">
        <v>104.42380377360314</v>
      </c>
      <c r="E34" s="48">
        <v>112.06397914856048</v>
      </c>
      <c r="F34" s="48">
        <v>108.93120182684258</v>
      </c>
      <c r="G34" s="48">
        <v>116.63771105615932</v>
      </c>
    </row>
    <row r="35" spans="2:7" x14ac:dyDescent="0.25">
      <c r="B35" s="45">
        <v>2050</v>
      </c>
      <c r="C35" s="48">
        <v>149.10689876536543</v>
      </c>
      <c r="D35" s="48">
        <v>105.78131322265997</v>
      </c>
      <c r="E35" s="48">
        <v>113.52081087749175</v>
      </c>
      <c r="F35" s="48">
        <v>110.34730745059153</v>
      </c>
      <c r="G35" s="48">
        <v>118.15400129988939</v>
      </c>
    </row>
    <row r="36" spans="2:7" x14ac:dyDescent="0.25">
      <c r="B36" s="45">
        <v>2051</v>
      </c>
      <c r="C36" s="48">
        <v>151.0432437945754</v>
      </c>
      <c r="D36" s="48">
        <v>107.15647029455454</v>
      </c>
      <c r="E36" s="48">
        <v>114.99658141889914</v>
      </c>
      <c r="F36" s="48">
        <v>111.7818224474492</v>
      </c>
      <c r="G36" s="48">
        <v>119.69000331678794</v>
      </c>
    </row>
    <row r="37" spans="2:7" x14ac:dyDescent="0.25">
      <c r="B37" s="45">
        <v>2052</v>
      </c>
      <c r="C37" s="48">
        <v>153.00426851310141</v>
      </c>
      <c r="D37" s="48">
        <v>108.54950440838374</v>
      </c>
      <c r="E37" s="48">
        <v>116.49153697734482</v>
      </c>
      <c r="F37" s="48">
        <v>113.23498613926606</v>
      </c>
      <c r="G37" s="48">
        <v>121.24597335990619</v>
      </c>
    </row>
    <row r="38" spans="2:7" x14ac:dyDescent="0.25">
      <c r="B38" s="45">
        <v>2053</v>
      </c>
      <c r="C38" s="48">
        <v>154.99143068184731</v>
      </c>
      <c r="D38" s="48">
        <v>109.96064796569271</v>
      </c>
      <c r="E38" s="48">
        <v>118.0059269580503</v>
      </c>
      <c r="F38" s="48">
        <v>114.70704095907648</v>
      </c>
      <c r="G38" s="48">
        <v>122.82217101358495</v>
      </c>
    </row>
    <row r="39" spans="2:7" x14ac:dyDescent="0.25">
      <c r="B39" s="45">
        <v>2054</v>
      </c>
      <c r="C39" s="48">
        <v>157.00427788226366</v>
      </c>
      <c r="D39" s="48">
        <v>111.39013638924671</v>
      </c>
      <c r="E39" s="48">
        <v>119.54000400850494</v>
      </c>
      <c r="F39" s="48">
        <v>116.19823249154446</v>
      </c>
      <c r="G39" s="48">
        <v>124.41885923676155</v>
      </c>
    </row>
    <row r="40" spans="2:7" x14ac:dyDescent="0.25">
      <c r="B40" s="45">
        <v>2055</v>
      </c>
      <c r="C40" s="48">
        <v>159.04211397632892</v>
      </c>
      <c r="D40" s="48">
        <v>112.8382081623069</v>
      </c>
      <c r="E40" s="48">
        <v>121.0940240606155</v>
      </c>
      <c r="F40" s="48">
        <v>117.70880951393454</v>
      </c>
      <c r="G40" s="48">
        <v>126.03630440683943</v>
      </c>
    </row>
    <row r="41" spans="2:7" x14ac:dyDescent="0.25">
      <c r="B41" s="45">
        <v>2056</v>
      </c>
      <c r="C41" s="48">
        <v>161.10966145802118</v>
      </c>
      <c r="D41" s="48">
        <v>114.30510486841688</v>
      </c>
      <c r="E41" s="48">
        <v>122.66824637340349</v>
      </c>
      <c r="F41" s="48">
        <v>119.23902403761566</v>
      </c>
      <c r="G41" s="48">
        <v>127.67477636412835</v>
      </c>
    </row>
    <row r="42" spans="2:7" x14ac:dyDescent="0.25">
      <c r="B42" s="45">
        <v>2057</v>
      </c>
      <c r="C42" s="48">
        <v>163.20408705697542</v>
      </c>
      <c r="D42" s="48">
        <v>115.79107123170628</v>
      </c>
      <c r="E42" s="48">
        <v>124.26293357625772</v>
      </c>
      <c r="F42" s="48">
        <v>120.78913135010464</v>
      </c>
      <c r="G42" s="48">
        <v>129.334548456862</v>
      </c>
    </row>
    <row r="43" spans="2:7" x14ac:dyDescent="0.25">
      <c r="B43" s="45">
        <v>2058</v>
      </c>
      <c r="C43" s="48">
        <v>165.32574018871608</v>
      </c>
      <c r="D43" s="48">
        <v>117.29635515771845</v>
      </c>
      <c r="E43" s="48">
        <v>125.87835171274907</v>
      </c>
      <c r="F43" s="48">
        <v>122.35939005765597</v>
      </c>
      <c r="G43" s="48">
        <v>131.0158975868012</v>
      </c>
    </row>
    <row r="44" spans="2:7" x14ac:dyDescent="0.25">
      <c r="B44" s="45">
        <v>2059</v>
      </c>
      <c r="C44" s="48">
        <v>167.47497481116937</v>
      </c>
      <c r="D44" s="48">
        <v>118.82120777476878</v>
      </c>
      <c r="E44" s="48">
        <v>127.51477028501479</v>
      </c>
      <c r="F44" s="48">
        <v>123.95006212840549</v>
      </c>
      <c r="G44" s="48">
        <v>132.71910425542958</v>
      </c>
    </row>
    <row r="45" spans="2:7" x14ac:dyDescent="0.25">
      <c r="B45" s="45">
        <v>2060</v>
      </c>
      <c r="C45" s="48">
        <v>169.65214948371457</v>
      </c>
      <c r="D45" s="48">
        <v>120.36588347584076</v>
      </c>
      <c r="E45" s="48">
        <v>129.17246229871998</v>
      </c>
      <c r="F45" s="48">
        <v>125.56141293607473</v>
      </c>
      <c r="G45" s="48">
        <v>134.44445261075018</v>
      </c>
    </row>
    <row r="46" spans="2:7" x14ac:dyDescent="0.25">
      <c r="B46" s="45">
        <v>2061</v>
      </c>
      <c r="C46" s="48">
        <v>171.85762742700283</v>
      </c>
      <c r="D46" s="48">
        <v>121.93063996102669</v>
      </c>
      <c r="E46" s="48">
        <v>130.85170430860333</v>
      </c>
      <c r="F46" s="48">
        <v>127.19371130424371</v>
      </c>
      <c r="G46" s="48">
        <v>136.19223049468991</v>
      </c>
    </row>
    <row r="47" spans="2:7" x14ac:dyDescent="0.25">
      <c r="B47" s="45">
        <v>2062</v>
      </c>
      <c r="C47" s="48">
        <v>174.09177658355384</v>
      </c>
      <c r="D47" s="48">
        <v>123.51573828052003</v>
      </c>
      <c r="E47" s="48">
        <v>132.55277646461516</v>
      </c>
      <c r="F47" s="48">
        <v>128.84722955119886</v>
      </c>
      <c r="G47" s="48">
        <v>137.96272949112088</v>
      </c>
    </row>
    <row r="48" spans="2:7" x14ac:dyDescent="0.25">
      <c r="B48" s="45">
        <v>2063</v>
      </c>
      <c r="C48" s="48">
        <v>176.35496967914003</v>
      </c>
      <c r="D48" s="48">
        <v>125.12144287816677</v>
      </c>
      <c r="E48" s="48">
        <v>134.27596255865515</v>
      </c>
      <c r="F48" s="48">
        <v>130.52224353536445</v>
      </c>
      <c r="G48" s="48">
        <v>139.75624497450545</v>
      </c>
    </row>
    <row r="49" spans="2:7" x14ac:dyDescent="0.25">
      <c r="B49" s="45">
        <v>2064</v>
      </c>
      <c r="C49" s="48">
        <v>178.64758428496884</v>
      </c>
      <c r="D49" s="48">
        <v>126.74802163558293</v>
      </c>
      <c r="E49" s="48">
        <v>136.02155007191766</v>
      </c>
      <c r="F49" s="48">
        <v>132.21903270132418</v>
      </c>
      <c r="G49" s="48">
        <v>141.57307615917401</v>
      </c>
    </row>
    <row r="50" spans="2:7" x14ac:dyDescent="0.25">
      <c r="B50" s="45">
        <v>2065</v>
      </c>
      <c r="C50" s="48">
        <v>180.97000288067343</v>
      </c>
      <c r="D50" s="48">
        <v>128.3957459168455</v>
      </c>
      <c r="E50" s="48">
        <v>137.78983022285257</v>
      </c>
      <c r="F50" s="48">
        <v>133.9378801264414</v>
      </c>
      <c r="G50" s="48">
        <v>143.41352614924324</v>
      </c>
    </row>
    <row r="51" spans="2:7" x14ac:dyDescent="0.25">
      <c r="B51" s="45">
        <v>2066</v>
      </c>
      <c r="C51" s="48">
        <v>183.32261291812216</v>
      </c>
      <c r="D51" s="48">
        <v>130.06489061376448</v>
      </c>
      <c r="E51" s="48">
        <v>139.58109801574963</v>
      </c>
      <c r="F51" s="48">
        <v>135.67907256808513</v>
      </c>
      <c r="G51" s="48">
        <v>145.27790198918336</v>
      </c>
    </row>
    <row r="52" spans="2:7" x14ac:dyDescent="0.25">
      <c r="B52" s="45">
        <v>2067</v>
      </c>
      <c r="C52" s="48">
        <v>185.70580688605773</v>
      </c>
      <c r="D52" s="48">
        <v>131.75573419174341</v>
      </c>
      <c r="E52" s="48">
        <v>141.39565228995437</v>
      </c>
      <c r="F52" s="48">
        <v>137.44290051147021</v>
      </c>
      <c r="G52" s="48">
        <v>147.16651471504272</v>
      </c>
    </row>
    <row r="53" spans="2:7" x14ac:dyDescent="0.25">
      <c r="B53" s="45">
        <v>2068</v>
      </c>
      <c r="C53" s="48">
        <v>188.11998237557646</v>
      </c>
      <c r="D53" s="48">
        <v>133.46855873623608</v>
      </c>
      <c r="E53" s="48">
        <v>143.23379576972377</v>
      </c>
      <c r="F53" s="48">
        <v>139.22965821811931</v>
      </c>
      <c r="G53" s="48">
        <v>149.07967940633827</v>
      </c>
    </row>
    <row r="54" spans="2:7" x14ac:dyDescent="0.25">
      <c r="B54" s="45">
        <v>2069</v>
      </c>
      <c r="C54" s="48">
        <v>190.56554214645894</v>
      </c>
      <c r="D54" s="48">
        <v>135.20364999980714</v>
      </c>
      <c r="E54" s="48">
        <v>145.09583511473016</v>
      </c>
      <c r="F54" s="48">
        <v>141.03964377495484</v>
      </c>
      <c r="G54" s="48">
        <v>151.01771523862064</v>
      </c>
    </row>
    <row r="55" spans="2:7" x14ac:dyDescent="0.25">
      <c r="B55" s="45">
        <v>2070</v>
      </c>
      <c r="C55" s="48">
        <v>193.04289419436287</v>
      </c>
      <c r="D55" s="48">
        <v>136.96129744980462</v>
      </c>
      <c r="E55" s="48">
        <v>146.98208097122165</v>
      </c>
      <c r="F55" s="48">
        <v>142.87315914402924</v>
      </c>
      <c r="G55" s="48">
        <v>152.98094553672271</v>
      </c>
    </row>
    <row r="57" spans="2:7" x14ac:dyDescent="0.25">
      <c r="B57" s="1" t="s">
        <v>201</v>
      </c>
    </row>
  </sheetData>
  <mergeCells count="1">
    <mergeCell ref="B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showGridLines="0" zoomScaleNormal="100" workbookViewId="0">
      <selection activeCell="B3" sqref="B3"/>
    </sheetView>
  </sheetViews>
  <sheetFormatPr baseColWidth="10" defaultColWidth="11.42578125" defaultRowHeight="12.75" x14ac:dyDescent="0.25"/>
  <cols>
    <col min="1" max="1" width="5.5703125" style="1" customWidth="1"/>
    <col min="2" max="2" width="12.7109375" style="1" customWidth="1"/>
    <col min="3" max="4" width="12.7109375" style="42" customWidth="1"/>
    <col min="5" max="16384" width="11.42578125" style="1"/>
  </cols>
  <sheetData>
    <row r="1" spans="2:12" ht="21.75" customHeight="1" x14ac:dyDescent="0.25"/>
    <row r="2" spans="2:12" ht="34.5" customHeight="1" x14ac:dyDescent="0.25">
      <c r="B2" s="104" t="s">
        <v>265</v>
      </c>
      <c r="C2" s="104"/>
      <c r="D2" s="104"/>
      <c r="E2" s="104"/>
      <c r="F2" s="104"/>
      <c r="G2" s="2"/>
      <c r="H2" s="2"/>
      <c r="I2" s="2"/>
      <c r="J2" s="2"/>
      <c r="K2" s="2"/>
      <c r="L2" s="2"/>
    </row>
    <row r="4" spans="2:12" s="8" customFormat="1" ht="25.5" x14ac:dyDescent="0.25">
      <c r="B4" s="43"/>
      <c r="C4" s="44" t="s">
        <v>7</v>
      </c>
      <c r="D4" s="44" t="s">
        <v>8</v>
      </c>
    </row>
    <row r="5" spans="2:12" x14ac:dyDescent="0.25">
      <c r="B5" s="45">
        <v>2020</v>
      </c>
      <c r="C5" s="46">
        <v>0.33049494411921232</v>
      </c>
      <c r="D5" s="46">
        <v>0.29416332341141455</v>
      </c>
    </row>
    <row r="6" spans="2:12" x14ac:dyDescent="0.25">
      <c r="B6" s="45">
        <v>2021</v>
      </c>
      <c r="C6" s="46">
        <v>0.33049494411921232</v>
      </c>
      <c r="D6" s="46">
        <v>0.29416332341141455</v>
      </c>
    </row>
    <row r="7" spans="2:12" x14ac:dyDescent="0.25">
      <c r="B7" s="45">
        <v>2022</v>
      </c>
      <c r="C7" s="46">
        <v>0.33049494411921232</v>
      </c>
      <c r="D7" s="46">
        <v>0.29416332341141455</v>
      </c>
    </row>
    <row r="8" spans="2:12" x14ac:dyDescent="0.25">
      <c r="B8" s="45">
        <v>2023</v>
      </c>
      <c r="C8" s="46">
        <v>0.33049494411921232</v>
      </c>
      <c r="D8" s="46">
        <v>0.29416332341141455</v>
      </c>
    </row>
    <row r="9" spans="2:12" x14ac:dyDescent="0.25">
      <c r="B9" s="45">
        <v>2024</v>
      </c>
      <c r="C9" s="46">
        <v>0.33049494411921232</v>
      </c>
      <c r="D9" s="46">
        <v>0.29416332341141455</v>
      </c>
    </row>
    <row r="10" spans="2:12" x14ac:dyDescent="0.25">
      <c r="B10" s="45">
        <v>2025</v>
      </c>
      <c r="C10" s="46">
        <v>0.33049494411921232</v>
      </c>
      <c r="D10" s="46">
        <v>0.29416332341141455</v>
      </c>
    </row>
    <row r="11" spans="2:12" x14ac:dyDescent="0.25">
      <c r="B11" s="45">
        <v>2026</v>
      </c>
      <c r="C11" s="46">
        <v>0.33049494411921232</v>
      </c>
      <c r="D11" s="46">
        <v>0.29416332341141455</v>
      </c>
    </row>
    <row r="12" spans="2:12" x14ac:dyDescent="0.25">
      <c r="B12" s="45">
        <v>2027</v>
      </c>
      <c r="C12" s="46">
        <v>0.33049494411921232</v>
      </c>
      <c r="D12" s="46">
        <v>0.29416332341141455</v>
      </c>
    </row>
    <row r="13" spans="2:12" x14ac:dyDescent="0.25">
      <c r="B13" s="45">
        <v>2028</v>
      </c>
      <c r="C13" s="46">
        <v>0.33049494411921232</v>
      </c>
      <c r="D13" s="46">
        <v>0.29416332341141455</v>
      </c>
    </row>
    <row r="14" spans="2:12" x14ac:dyDescent="0.25">
      <c r="B14" s="45">
        <v>2029</v>
      </c>
      <c r="C14" s="46">
        <v>0.33049494411921232</v>
      </c>
      <c r="D14" s="46">
        <v>0.29416332341141455</v>
      </c>
    </row>
    <row r="15" spans="2:12" x14ac:dyDescent="0.25">
      <c r="B15" s="45">
        <v>2030</v>
      </c>
      <c r="C15" s="46">
        <v>0.33084908171413357</v>
      </c>
      <c r="D15" s="46">
        <v>0.29550459904132659</v>
      </c>
    </row>
    <row r="16" spans="2:12" x14ac:dyDescent="0.25">
      <c r="B16" s="45">
        <v>2031</v>
      </c>
      <c r="C16" s="46">
        <v>0.33904659882163896</v>
      </c>
      <c r="D16" s="46">
        <v>0.30395097144347372</v>
      </c>
    </row>
    <row r="17" spans="2:4" x14ac:dyDescent="0.25">
      <c r="B17" s="45">
        <v>2032</v>
      </c>
      <c r="C17" s="46">
        <v>0.3551971811898631</v>
      </c>
      <c r="D17" s="46">
        <v>0.31960939561889679</v>
      </c>
    </row>
    <row r="18" spans="2:4" x14ac:dyDescent="0.25">
      <c r="B18" s="45">
        <v>2033</v>
      </c>
      <c r="C18" s="46">
        <v>0.36817622109727732</v>
      </c>
      <c r="D18" s="46">
        <v>0.33049494411921232</v>
      </c>
    </row>
    <row r="19" spans="2:4" x14ac:dyDescent="0.25">
      <c r="B19" s="45">
        <v>2034</v>
      </c>
      <c r="C19" s="46">
        <v>0.37797988149373019</v>
      </c>
      <c r="D19" s="46">
        <v>0.33868808567603748</v>
      </c>
    </row>
    <row r="20" spans="2:4" x14ac:dyDescent="0.25">
      <c r="B20" s="45">
        <v>2035</v>
      </c>
      <c r="C20" s="46">
        <v>0.38446628824588125</v>
      </c>
      <c r="D20" s="46">
        <v>0.34426670251377872</v>
      </c>
    </row>
    <row r="21" spans="2:4" x14ac:dyDescent="0.25">
      <c r="B21" s="45">
        <v>2036</v>
      </c>
      <c r="C21" s="46">
        <v>0.38792505204718952</v>
      </c>
      <c r="D21" s="46">
        <v>0.34698275862068967</v>
      </c>
    </row>
    <row r="22" spans="2:4" x14ac:dyDescent="0.25">
      <c r="B22" s="45">
        <v>2037</v>
      </c>
      <c r="C22" s="46">
        <v>0.38792505204718952</v>
      </c>
      <c r="D22" s="46">
        <v>0.34698275862068967</v>
      </c>
    </row>
    <row r="23" spans="2:4" x14ac:dyDescent="0.25">
      <c r="B23" s="45">
        <v>2038</v>
      </c>
      <c r="C23" s="46">
        <v>0.38792505204718952</v>
      </c>
      <c r="D23" s="46">
        <v>0.34698275862068967</v>
      </c>
    </row>
    <row r="24" spans="2:4" x14ac:dyDescent="0.25">
      <c r="B24" s="45">
        <v>2039</v>
      </c>
      <c r="C24" s="46">
        <v>0.38792505204718952</v>
      </c>
      <c r="D24" s="46">
        <v>0.34698275862068967</v>
      </c>
    </row>
    <row r="25" spans="2:4" x14ac:dyDescent="0.25">
      <c r="B25" s="45">
        <v>2040</v>
      </c>
      <c r="C25" s="46">
        <v>0.38792505204718952</v>
      </c>
      <c r="D25" s="46">
        <v>0.34698275862068967</v>
      </c>
    </row>
    <row r="26" spans="2:4" x14ac:dyDescent="0.25">
      <c r="B26" s="45">
        <v>2041</v>
      </c>
      <c r="C26" s="46">
        <v>0.38792505204718952</v>
      </c>
      <c r="D26" s="46">
        <v>0.34698275862068967</v>
      </c>
    </row>
    <row r="27" spans="2:4" x14ac:dyDescent="0.25">
      <c r="B27" s="45">
        <v>2042</v>
      </c>
      <c r="C27" s="46">
        <v>0.38792505204718952</v>
      </c>
      <c r="D27" s="46">
        <v>0.34698275862068967</v>
      </c>
    </row>
    <row r="28" spans="2:4" x14ac:dyDescent="0.25">
      <c r="B28" s="45">
        <v>2043</v>
      </c>
      <c r="C28" s="46">
        <v>0.38792505204718952</v>
      </c>
      <c r="D28" s="46">
        <v>0.34698275862068967</v>
      </c>
    </row>
    <row r="29" spans="2:4" x14ac:dyDescent="0.25">
      <c r="B29" s="45">
        <v>2044</v>
      </c>
      <c r="C29" s="46">
        <v>0.38792505204718952</v>
      </c>
      <c r="D29" s="46">
        <v>0.34698275862068967</v>
      </c>
    </row>
    <row r="30" spans="2:4" x14ac:dyDescent="0.25">
      <c r="B30" s="45">
        <v>2045</v>
      </c>
      <c r="C30" s="46">
        <v>0.38792505204718952</v>
      </c>
      <c r="D30" s="46">
        <v>0.34698275862068967</v>
      </c>
    </row>
    <row r="31" spans="2:4" x14ac:dyDescent="0.25">
      <c r="B31" s="45">
        <v>2046</v>
      </c>
      <c r="C31" s="46">
        <v>0.38792505204718952</v>
      </c>
      <c r="D31" s="46">
        <v>0.34698275862068967</v>
      </c>
    </row>
    <row r="32" spans="2:4" x14ac:dyDescent="0.25">
      <c r="B32" s="45">
        <v>2047</v>
      </c>
      <c r="C32" s="46">
        <v>0.38792505204718952</v>
      </c>
      <c r="D32" s="46">
        <v>0.34698275862068967</v>
      </c>
    </row>
    <row r="33" spans="2:4" x14ac:dyDescent="0.25">
      <c r="B33" s="45">
        <v>2048</v>
      </c>
      <c r="C33" s="46">
        <v>0.38792505204718952</v>
      </c>
      <c r="D33" s="46">
        <v>0.34698275862068967</v>
      </c>
    </row>
    <row r="34" spans="2:4" x14ac:dyDescent="0.25">
      <c r="B34" s="45">
        <v>2049</v>
      </c>
      <c r="C34" s="46">
        <v>0.38792505204718952</v>
      </c>
      <c r="D34" s="46">
        <v>0.34698275862068967</v>
      </c>
    </row>
    <row r="35" spans="2:4" x14ac:dyDescent="0.25">
      <c r="B35" s="45">
        <v>2050</v>
      </c>
      <c r="C35" s="46">
        <v>0.38792505204718952</v>
      </c>
      <c r="D35" s="46">
        <v>0.34698275862068967</v>
      </c>
    </row>
    <row r="36" spans="2:4" x14ac:dyDescent="0.25">
      <c r="B36" s="45">
        <v>2051</v>
      </c>
      <c r="C36" s="46">
        <v>0.38792505204718952</v>
      </c>
      <c r="D36" s="46">
        <v>0.34698275862068967</v>
      </c>
    </row>
    <row r="37" spans="2:4" x14ac:dyDescent="0.25">
      <c r="B37" s="45">
        <v>2052</v>
      </c>
      <c r="C37" s="46">
        <v>0.38792505204718952</v>
      </c>
      <c r="D37" s="46">
        <v>0.34698275862068967</v>
      </c>
    </row>
    <row r="38" spans="2:4" x14ac:dyDescent="0.25">
      <c r="B38" s="45">
        <v>2053</v>
      </c>
      <c r="C38" s="46">
        <v>0.38792505204718952</v>
      </c>
      <c r="D38" s="46">
        <v>0.34698275862068967</v>
      </c>
    </row>
    <row r="39" spans="2:4" x14ac:dyDescent="0.25">
      <c r="B39" s="45">
        <v>2054</v>
      </c>
      <c r="C39" s="46">
        <v>0.38792505204718952</v>
      </c>
      <c r="D39" s="46">
        <v>0.34698275862068967</v>
      </c>
    </row>
    <row r="40" spans="2:4" x14ac:dyDescent="0.25">
      <c r="B40" s="45">
        <v>2055</v>
      </c>
      <c r="C40" s="46">
        <v>0.38792505204718952</v>
      </c>
      <c r="D40" s="46">
        <v>0.34698275862068967</v>
      </c>
    </row>
    <row r="41" spans="2:4" x14ac:dyDescent="0.25">
      <c r="B41" s="45">
        <v>2056</v>
      </c>
      <c r="C41" s="46">
        <v>0.38792505204718952</v>
      </c>
      <c r="D41" s="46">
        <v>0.34698275862068967</v>
      </c>
    </row>
    <row r="42" spans="2:4" x14ac:dyDescent="0.25">
      <c r="B42" s="45">
        <v>2057</v>
      </c>
      <c r="C42" s="46">
        <v>0.38792505204718952</v>
      </c>
      <c r="D42" s="46">
        <v>0.34698275862068967</v>
      </c>
    </row>
    <row r="43" spans="2:4" x14ac:dyDescent="0.25">
      <c r="B43" s="45">
        <v>2058</v>
      </c>
      <c r="C43" s="46">
        <v>0.38792505204718952</v>
      </c>
      <c r="D43" s="46">
        <v>0.34698275862068967</v>
      </c>
    </row>
    <row r="44" spans="2:4" x14ac:dyDescent="0.25">
      <c r="B44" s="45">
        <v>2059</v>
      </c>
      <c r="C44" s="46">
        <v>0.38792505204718952</v>
      </c>
      <c r="D44" s="46">
        <v>0.34698275862068967</v>
      </c>
    </row>
    <row r="45" spans="2:4" x14ac:dyDescent="0.25">
      <c r="B45" s="45">
        <v>2060</v>
      </c>
      <c r="C45" s="46">
        <v>0.38792505204718952</v>
      </c>
      <c r="D45" s="46">
        <v>0.34698275862068967</v>
      </c>
    </row>
    <row r="46" spans="2:4" x14ac:dyDescent="0.25">
      <c r="B46" s="45">
        <v>2061</v>
      </c>
      <c r="C46" s="46">
        <v>0.38792505204718952</v>
      </c>
      <c r="D46" s="46">
        <v>0.34698275862068967</v>
      </c>
    </row>
    <row r="47" spans="2:4" x14ac:dyDescent="0.25">
      <c r="B47" s="45">
        <v>2062</v>
      </c>
      <c r="C47" s="46">
        <v>0.38792505204718952</v>
      </c>
      <c r="D47" s="46">
        <v>0.34698275862068967</v>
      </c>
    </row>
    <row r="48" spans="2:4" x14ac:dyDescent="0.25">
      <c r="B48" s="45">
        <v>2063</v>
      </c>
      <c r="C48" s="46">
        <v>0.38792505204718952</v>
      </c>
      <c r="D48" s="46">
        <v>0.34698275862068967</v>
      </c>
    </row>
    <row r="49" spans="2:4" x14ac:dyDescent="0.25">
      <c r="B49" s="45">
        <v>2064</v>
      </c>
      <c r="C49" s="46">
        <v>0.38792505204718952</v>
      </c>
      <c r="D49" s="46">
        <v>0.34698275862068967</v>
      </c>
    </row>
    <row r="50" spans="2:4" x14ac:dyDescent="0.25">
      <c r="B50" s="45">
        <v>2065</v>
      </c>
      <c r="C50" s="46">
        <v>0.38792505204718952</v>
      </c>
      <c r="D50" s="46">
        <v>0.34698275862068967</v>
      </c>
    </row>
    <row r="51" spans="2:4" x14ac:dyDescent="0.25">
      <c r="B51" s="45">
        <v>2066</v>
      </c>
      <c r="C51" s="46">
        <v>0.38792505204718952</v>
      </c>
      <c r="D51" s="46">
        <v>0.34698275862068967</v>
      </c>
    </row>
    <row r="52" spans="2:4" x14ac:dyDescent="0.25">
      <c r="B52" s="45">
        <v>2067</v>
      </c>
      <c r="C52" s="46">
        <v>0.38792505204718952</v>
      </c>
      <c r="D52" s="46">
        <v>0.34698275862068967</v>
      </c>
    </row>
    <row r="53" spans="2:4" x14ac:dyDescent="0.25">
      <c r="B53" s="45">
        <v>2068</v>
      </c>
      <c r="C53" s="46">
        <v>0.38792505204718952</v>
      </c>
      <c r="D53" s="46">
        <v>0.34698275862068967</v>
      </c>
    </row>
    <row r="54" spans="2:4" x14ac:dyDescent="0.25">
      <c r="B54" s="45">
        <v>2069</v>
      </c>
      <c r="C54" s="46">
        <v>0.38792505204718952</v>
      </c>
      <c r="D54" s="46">
        <v>0.34698275862068967</v>
      </c>
    </row>
    <row r="55" spans="2:4" x14ac:dyDescent="0.25">
      <c r="B55" s="45">
        <v>2070</v>
      </c>
      <c r="C55" s="46">
        <v>0.38792505204718952</v>
      </c>
      <c r="D55" s="46">
        <v>0.34698275862068967</v>
      </c>
    </row>
    <row r="57" spans="2:4" x14ac:dyDescent="0.25">
      <c r="B57" s="1" t="s">
        <v>201</v>
      </c>
    </row>
  </sheetData>
  <mergeCells count="1">
    <mergeCell ref="B2: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8"/>
  <sheetViews>
    <sheetView showGridLines="0" zoomScaleNormal="100" workbookViewId="0">
      <pane xSplit="2" ySplit="4" topLeftCell="C107" activePane="bottomRight" state="frozen"/>
      <selection activeCell="C4" sqref="C4:T13"/>
      <selection pane="topRight" activeCell="C4" sqref="C4:T13"/>
      <selection pane="bottomLeft" activeCell="C4" sqref="C4:T13"/>
      <selection pane="bottomRight" activeCell="D128" sqref="D128"/>
    </sheetView>
  </sheetViews>
  <sheetFormatPr baseColWidth="10" defaultColWidth="11.42578125" defaultRowHeight="12.75" x14ac:dyDescent="0.25"/>
  <cols>
    <col min="1" max="1" width="5.5703125" style="1" customWidth="1"/>
    <col min="2" max="2" width="11.42578125" style="1"/>
    <col min="3" max="3" width="22.85546875" style="1" customWidth="1"/>
    <col min="4" max="4" width="28.7109375" style="30" customWidth="1"/>
    <col min="5" max="16384" width="11.42578125" style="1"/>
  </cols>
  <sheetData>
    <row r="1" spans="2:6" ht="21.75" customHeight="1" x14ac:dyDescent="0.25"/>
    <row r="2" spans="2:6" x14ac:dyDescent="0.25">
      <c r="B2" s="2" t="s">
        <v>202</v>
      </c>
    </row>
    <row r="4" spans="2:6" s="34" customFormat="1" ht="60.75" customHeight="1" x14ac:dyDescent="0.25">
      <c r="B4" s="31" t="s">
        <v>81</v>
      </c>
      <c r="C4" s="32" t="s">
        <v>256</v>
      </c>
      <c r="D4" s="32" t="s">
        <v>257</v>
      </c>
      <c r="E4" s="33"/>
      <c r="F4" s="33"/>
    </row>
    <row r="5" spans="2:6" s="34" customFormat="1" x14ac:dyDescent="0.25">
      <c r="B5" s="35">
        <v>1961</v>
      </c>
      <c r="C5" s="36">
        <v>0.1341075312855837</v>
      </c>
      <c r="D5" s="37">
        <v>5.3643012514233484E-3</v>
      </c>
      <c r="E5" s="38"/>
      <c r="F5" s="38"/>
    </row>
    <row r="6" spans="2:6" s="34" customFormat="1" x14ac:dyDescent="0.25">
      <c r="B6" s="35">
        <v>1962</v>
      </c>
      <c r="C6" s="36">
        <v>0.13077893094866844</v>
      </c>
      <c r="D6" s="37">
        <v>5.231157237946738E-3</v>
      </c>
      <c r="E6" s="38"/>
      <c r="F6" s="38"/>
    </row>
    <row r="7" spans="2:6" s="34" customFormat="1" x14ac:dyDescent="0.25">
      <c r="B7" s="35">
        <v>1963</v>
      </c>
      <c r="C7" s="36">
        <v>0.1288551798635236</v>
      </c>
      <c r="D7" s="37">
        <v>5.1542071945409442E-3</v>
      </c>
      <c r="E7" s="38"/>
      <c r="F7" s="38"/>
    </row>
    <row r="8" spans="2:6" s="34" customFormat="1" x14ac:dyDescent="0.25">
      <c r="B8" s="35">
        <v>1964</v>
      </c>
      <c r="C8" s="36">
        <v>0.13152005845689821</v>
      </c>
      <c r="D8" s="37">
        <v>5.2608023382759283E-3</v>
      </c>
      <c r="E8" s="38"/>
      <c r="F8" s="38"/>
    </row>
    <row r="9" spans="2:6" s="34" customFormat="1" x14ac:dyDescent="0.25">
      <c r="B9" s="35">
        <v>1965</v>
      </c>
      <c r="C9" s="36">
        <v>0.1343900137348838</v>
      </c>
      <c r="D9" s="37">
        <v>5.3756005493953516E-3</v>
      </c>
      <c r="E9" s="38"/>
      <c r="F9" s="38"/>
    </row>
    <row r="10" spans="2:6" s="34" customFormat="1" x14ac:dyDescent="0.25">
      <c r="B10" s="35">
        <v>1966</v>
      </c>
      <c r="C10" s="36">
        <v>0.13362938715271083</v>
      </c>
      <c r="D10" s="37">
        <v>5.3451754861084336E-3</v>
      </c>
      <c r="E10" s="38"/>
      <c r="F10" s="38"/>
    </row>
    <row r="11" spans="2:6" s="34" customFormat="1" x14ac:dyDescent="0.25">
      <c r="B11" s="35">
        <v>1967</v>
      </c>
      <c r="C11" s="36">
        <v>0.13413929725049342</v>
      </c>
      <c r="D11" s="37">
        <v>5.3655718900197371E-3</v>
      </c>
      <c r="E11" s="38"/>
      <c r="F11" s="38"/>
    </row>
    <row r="12" spans="2:6" s="34" customFormat="1" x14ac:dyDescent="0.25">
      <c r="B12" s="35">
        <v>1968</v>
      </c>
      <c r="C12" s="36">
        <v>0.12975223089728322</v>
      </c>
      <c r="D12" s="37">
        <v>5.1900892358913283E-3</v>
      </c>
      <c r="E12" s="38"/>
      <c r="F12" s="38"/>
    </row>
    <row r="13" spans="2:6" s="34" customFormat="1" x14ac:dyDescent="0.25">
      <c r="B13" s="35">
        <v>1969</v>
      </c>
      <c r="C13" s="36">
        <v>0.12610042937852703</v>
      </c>
      <c r="D13" s="37">
        <v>5.0440171751410809E-3</v>
      </c>
      <c r="E13" s="38"/>
      <c r="F13" s="38"/>
    </row>
    <row r="14" spans="2:6" s="34" customFormat="1" x14ac:dyDescent="0.25">
      <c r="B14" s="35">
        <v>1970</v>
      </c>
      <c r="C14" s="36">
        <v>0.12369289043280542</v>
      </c>
      <c r="D14" s="37">
        <v>4.9477156173122171E-3</v>
      </c>
      <c r="E14" s="38"/>
      <c r="F14" s="38"/>
    </row>
    <row r="15" spans="2:6" s="34" customFormat="1" x14ac:dyDescent="0.25">
      <c r="B15" s="35">
        <v>1971</v>
      </c>
      <c r="C15" s="36">
        <v>0.12002057500137922</v>
      </c>
      <c r="D15" s="37">
        <v>4.8008230000551686E-3</v>
      </c>
      <c r="E15" s="38"/>
      <c r="F15" s="38"/>
    </row>
    <row r="16" spans="2:6" s="34" customFormat="1" x14ac:dyDescent="0.25">
      <c r="B16" s="35">
        <v>1972</v>
      </c>
      <c r="C16" s="36">
        <v>0.11559593611263604</v>
      </c>
      <c r="D16" s="37">
        <v>4.6238374445054416E-3</v>
      </c>
      <c r="E16" s="38"/>
      <c r="F16" s="38"/>
    </row>
    <row r="17" spans="2:7" s="34" customFormat="1" x14ac:dyDescent="0.25">
      <c r="B17" s="35">
        <v>1973</v>
      </c>
      <c r="C17" s="36">
        <v>0.11090296655188778</v>
      </c>
      <c r="D17" s="37">
        <v>4.4361186620755109E-3</v>
      </c>
      <c r="E17" s="38"/>
      <c r="F17" s="38"/>
    </row>
    <row r="18" spans="2:7" s="34" customFormat="1" x14ac:dyDescent="0.25">
      <c r="B18" s="35">
        <v>1974</v>
      </c>
      <c r="C18" s="36">
        <v>0.10902696182178945</v>
      </c>
      <c r="D18" s="37">
        <v>4.3610784728715778E-3</v>
      </c>
      <c r="E18" s="38"/>
      <c r="F18" s="38"/>
    </row>
    <row r="19" spans="2:7" s="34" customFormat="1" x14ac:dyDescent="0.25">
      <c r="B19" s="35">
        <v>1975</v>
      </c>
      <c r="C19" s="36">
        <v>0.11060808476116794</v>
      </c>
      <c r="D19" s="37">
        <v>4.4243233904467175E-3</v>
      </c>
      <c r="E19" s="38"/>
      <c r="F19" s="38"/>
    </row>
    <row r="20" spans="2:7" s="34" customFormat="1" x14ac:dyDescent="0.25">
      <c r="B20" s="35">
        <v>1976</v>
      </c>
      <c r="C20" s="36">
        <v>0.11118775889135755</v>
      </c>
      <c r="D20" s="37">
        <v>4.447510355654302E-3</v>
      </c>
      <c r="E20" s="38"/>
      <c r="F20" s="38"/>
    </row>
    <row r="21" spans="2:7" s="34" customFormat="1" x14ac:dyDescent="0.25">
      <c r="B21" s="35">
        <v>1977</v>
      </c>
      <c r="C21" s="36">
        <v>0.11192809900903743</v>
      </c>
      <c r="D21" s="37">
        <v>4.4771239603614973E-3</v>
      </c>
      <c r="E21" s="38"/>
      <c r="F21" s="38"/>
    </row>
    <row r="22" spans="2:7" s="34" customFormat="1" x14ac:dyDescent="0.25">
      <c r="B22" s="35">
        <v>1978</v>
      </c>
      <c r="C22" s="36">
        <v>0.11011576028428885</v>
      </c>
      <c r="D22" s="37">
        <v>4.4046304113715537E-3</v>
      </c>
      <c r="E22" s="38"/>
      <c r="F22" s="38"/>
    </row>
    <row r="23" spans="2:7" s="34" customFormat="1" x14ac:dyDescent="0.25">
      <c r="B23" s="35">
        <v>1979</v>
      </c>
      <c r="C23" s="36">
        <v>0.10932361786620266</v>
      </c>
      <c r="D23" s="37">
        <v>4.3729447146481065E-3</v>
      </c>
      <c r="E23" s="38"/>
      <c r="F23" s="38"/>
      <c r="G23" s="39"/>
    </row>
    <row r="24" spans="2:7" s="34" customFormat="1" x14ac:dyDescent="0.25">
      <c r="B24" s="35">
        <v>1980</v>
      </c>
      <c r="C24" s="36">
        <v>0.11066153813295085</v>
      </c>
      <c r="D24" s="37">
        <v>4.4264615253180343E-3</v>
      </c>
      <c r="E24" s="38"/>
      <c r="F24" s="38"/>
    </row>
    <row r="25" spans="2:7" s="34" customFormat="1" x14ac:dyDescent="0.25">
      <c r="B25" s="35">
        <v>1981</v>
      </c>
      <c r="C25" s="36">
        <v>0.11236318846991027</v>
      </c>
      <c r="D25" s="37">
        <v>4.494527538796411E-3</v>
      </c>
      <c r="E25" s="38"/>
      <c r="F25" s="38"/>
    </row>
    <row r="26" spans="2:7" s="34" customFormat="1" x14ac:dyDescent="0.25">
      <c r="B26" s="35">
        <v>1982</v>
      </c>
      <c r="C26" s="36">
        <v>0.11263155386944053</v>
      </c>
      <c r="D26" s="37">
        <v>4.5052621547776216E-3</v>
      </c>
      <c r="E26" s="38"/>
      <c r="F26" s="38"/>
      <c r="G26" s="6"/>
    </row>
    <row r="27" spans="2:7" s="34" customFormat="1" x14ac:dyDescent="0.25">
      <c r="B27" s="35">
        <v>1983</v>
      </c>
      <c r="C27" s="36">
        <v>0.10582360872720803</v>
      </c>
      <c r="D27" s="37">
        <v>4.2329443490883214E-3</v>
      </c>
      <c r="E27" s="38"/>
      <c r="F27" s="38"/>
    </row>
    <row r="28" spans="2:7" s="34" customFormat="1" x14ac:dyDescent="0.25">
      <c r="B28" s="35">
        <v>1984</v>
      </c>
      <c r="C28" s="36">
        <v>0.10588280494955594</v>
      </c>
      <c r="D28" s="37">
        <v>4.235312197982238E-3</v>
      </c>
      <c r="E28" s="38"/>
      <c r="F28" s="38"/>
    </row>
    <row r="29" spans="2:7" s="34" customFormat="1" x14ac:dyDescent="0.25">
      <c r="B29" s="35">
        <v>1985</v>
      </c>
      <c r="C29" s="36">
        <v>0.10514072840513247</v>
      </c>
      <c r="D29" s="37">
        <v>4.2056291362052986E-3</v>
      </c>
      <c r="E29" s="38"/>
      <c r="F29" s="38"/>
    </row>
    <row r="30" spans="2:7" s="34" customFormat="1" x14ac:dyDescent="0.25">
      <c r="B30" s="35">
        <v>1986</v>
      </c>
      <c r="C30" s="36">
        <v>0.10478929126988776</v>
      </c>
      <c r="D30" s="37">
        <v>4.1915716507955102E-3</v>
      </c>
      <c r="E30" s="38"/>
      <c r="F30" s="38"/>
    </row>
    <row r="31" spans="2:7" s="34" customFormat="1" x14ac:dyDescent="0.25">
      <c r="B31" s="35">
        <v>1987</v>
      </c>
      <c r="C31" s="36">
        <v>0.10161377257674122</v>
      </c>
      <c r="D31" s="37">
        <v>4.0645509030696487E-3</v>
      </c>
      <c r="E31" s="38"/>
      <c r="F31" s="38"/>
    </row>
    <row r="32" spans="2:7" s="34" customFormat="1" x14ac:dyDescent="0.25">
      <c r="B32" s="35">
        <v>1988</v>
      </c>
      <c r="C32" s="36">
        <v>9.827326650624299E-2</v>
      </c>
      <c r="D32" s="37">
        <v>3.9309306602497195E-3</v>
      </c>
      <c r="E32" s="38"/>
      <c r="F32" s="38"/>
    </row>
    <row r="33" spans="2:6" s="34" customFormat="1" x14ac:dyDescent="0.25">
      <c r="B33" s="35">
        <v>1989</v>
      </c>
      <c r="C33" s="36">
        <v>9.6572949189793394E-2</v>
      </c>
      <c r="D33" s="37">
        <v>3.8629179675917359E-3</v>
      </c>
      <c r="E33" s="38"/>
      <c r="F33" s="38"/>
    </row>
    <row r="34" spans="2:6" s="34" customFormat="1" x14ac:dyDescent="0.25">
      <c r="B34" s="35">
        <v>1990</v>
      </c>
      <c r="C34" s="36">
        <v>9.5781666064962939E-2</v>
      </c>
      <c r="D34" s="37">
        <v>3.8312666425985176E-3</v>
      </c>
      <c r="E34" s="38"/>
      <c r="F34" s="38"/>
    </row>
    <row r="35" spans="2:6" s="34" customFormat="1" x14ac:dyDescent="0.25">
      <c r="B35" s="35">
        <v>1991</v>
      </c>
      <c r="C35" s="36">
        <v>9.2694816666383587E-2</v>
      </c>
      <c r="D35" s="37">
        <v>3.7077926666553435E-3</v>
      </c>
      <c r="E35" s="38"/>
      <c r="F35" s="38"/>
    </row>
    <row r="36" spans="2:6" s="34" customFormat="1" x14ac:dyDescent="0.25">
      <c r="B36" s="35">
        <v>1992</v>
      </c>
      <c r="C36" s="36">
        <v>9.0755649980934272E-2</v>
      </c>
      <c r="D36" s="37">
        <v>3.6302259992373707E-3</v>
      </c>
      <c r="E36" s="38"/>
      <c r="F36" s="38"/>
    </row>
    <row r="37" spans="2:6" s="34" customFormat="1" x14ac:dyDescent="0.25">
      <c r="B37" s="35">
        <v>1993</v>
      </c>
      <c r="C37" s="36">
        <v>8.9347371238131024E-2</v>
      </c>
      <c r="D37" s="37">
        <v>3.5738948495252412E-3</v>
      </c>
      <c r="E37" s="38"/>
      <c r="F37" s="38"/>
    </row>
    <row r="38" spans="2:6" s="34" customFormat="1" x14ac:dyDescent="0.25">
      <c r="B38" s="35">
        <v>1994</v>
      </c>
      <c r="C38" s="36">
        <v>8.8362797562560866E-2</v>
      </c>
      <c r="D38" s="37">
        <v>3.5345119025024345E-3</v>
      </c>
      <c r="E38" s="38"/>
      <c r="F38" s="38"/>
    </row>
    <row r="39" spans="2:6" s="34" customFormat="1" x14ac:dyDescent="0.25">
      <c r="B39" s="35">
        <v>1995</v>
      </c>
      <c r="C39" s="36">
        <v>8.7580915566284723E-2</v>
      </c>
      <c r="D39" s="37">
        <v>3.5032366226513891E-3</v>
      </c>
      <c r="E39" s="38"/>
      <c r="F39" s="38"/>
    </row>
    <row r="40" spans="2:6" s="34" customFormat="1" x14ac:dyDescent="0.25">
      <c r="B40" s="35">
        <v>1996</v>
      </c>
      <c r="C40" s="36">
        <v>8.4316241470750397E-2</v>
      </c>
      <c r="D40" s="37">
        <v>3.7942308661837679E-3</v>
      </c>
      <c r="E40" s="38"/>
      <c r="F40" s="38"/>
    </row>
    <row r="41" spans="2:6" s="34" customFormat="1" x14ac:dyDescent="0.25">
      <c r="B41" s="35">
        <v>1997</v>
      </c>
      <c r="C41" s="36">
        <v>8.0248013835851756E-2</v>
      </c>
      <c r="D41" s="37">
        <v>4.0124006917925878E-3</v>
      </c>
      <c r="E41" s="38"/>
      <c r="F41" s="38"/>
    </row>
    <row r="42" spans="2:6" s="34" customFormat="1" x14ac:dyDescent="0.25">
      <c r="B42" s="35">
        <v>1998</v>
      </c>
      <c r="C42" s="36">
        <v>7.6828308131093148E-2</v>
      </c>
      <c r="D42" s="37">
        <v>4.2255569472101229E-3</v>
      </c>
      <c r="E42" s="38"/>
      <c r="F42" s="38"/>
    </row>
    <row r="43" spans="2:6" s="34" customFormat="1" x14ac:dyDescent="0.25">
      <c r="B43" s="35">
        <v>1999</v>
      </c>
      <c r="C43" s="36">
        <v>7.3529437170683651E-2</v>
      </c>
      <c r="D43" s="37">
        <v>4.4117662302410191E-3</v>
      </c>
      <c r="E43" s="38"/>
      <c r="F43" s="38"/>
    </row>
    <row r="44" spans="2:6" s="34" customFormat="1" x14ac:dyDescent="0.25">
      <c r="B44" s="35">
        <v>2000</v>
      </c>
      <c r="C44" s="36">
        <v>7.0404215686689142E-2</v>
      </c>
      <c r="D44" s="37">
        <v>4.2242529412013482E-3</v>
      </c>
      <c r="E44" s="38"/>
      <c r="F44" s="38"/>
    </row>
    <row r="45" spans="2:6" s="34" customFormat="1" x14ac:dyDescent="0.25">
      <c r="B45" s="35">
        <v>2001</v>
      </c>
      <c r="C45" s="36">
        <v>7.049096313505758E-2</v>
      </c>
      <c r="D45" s="37">
        <v>4.2294577881034547E-3</v>
      </c>
      <c r="E45" s="38"/>
      <c r="F45" s="38"/>
    </row>
    <row r="46" spans="2:6" s="34" customFormat="1" x14ac:dyDescent="0.25">
      <c r="B46" s="35">
        <v>2002</v>
      </c>
      <c r="C46" s="36">
        <v>7.054115629387385E-2</v>
      </c>
      <c r="D46" s="37">
        <v>4.2324693776324305E-3</v>
      </c>
      <c r="E46" s="38"/>
      <c r="F46" s="38"/>
    </row>
    <row r="47" spans="2:6" s="34" customFormat="1" x14ac:dyDescent="0.25">
      <c r="B47" s="35">
        <v>2003</v>
      </c>
      <c r="C47" s="36">
        <v>7.0539171879654458E-2</v>
      </c>
      <c r="D47" s="37">
        <v>4.2323503127792671E-3</v>
      </c>
      <c r="E47" s="38"/>
      <c r="F47" s="38"/>
    </row>
    <row r="48" spans="2:6" s="34" customFormat="1" x14ac:dyDescent="0.25">
      <c r="B48" s="35">
        <v>2004</v>
      </c>
      <c r="C48" s="36">
        <v>7.0137181312281624E-2</v>
      </c>
      <c r="D48" s="37">
        <v>4.2082308787368969E-3</v>
      </c>
      <c r="E48" s="38"/>
      <c r="F48" s="38"/>
    </row>
    <row r="49" spans="2:6" s="34" customFormat="1" x14ac:dyDescent="0.25">
      <c r="B49" s="35">
        <v>2005</v>
      </c>
      <c r="C49" s="36">
        <v>6.9826224328594005E-2</v>
      </c>
      <c r="D49" s="37">
        <v>4.1895734597156399E-3</v>
      </c>
      <c r="E49" s="38"/>
      <c r="F49" s="38"/>
    </row>
    <row r="50" spans="2:6" s="34" customFormat="1" x14ac:dyDescent="0.25">
      <c r="B50" s="35">
        <v>2006</v>
      </c>
      <c r="C50" s="36">
        <v>6.903148052905099E-2</v>
      </c>
      <c r="D50" s="37">
        <v>4.1418888317430597E-3</v>
      </c>
      <c r="E50" s="38"/>
      <c r="F50" s="38"/>
    </row>
    <row r="51" spans="2:6" s="34" customFormat="1" x14ac:dyDescent="0.25">
      <c r="B51" s="35">
        <v>2007</v>
      </c>
      <c r="C51" s="36">
        <v>6.7699550673249884E-2</v>
      </c>
      <c r="D51" s="37">
        <v>4.0619730403949929E-3</v>
      </c>
      <c r="E51" s="38"/>
      <c r="F51" s="38"/>
    </row>
    <row r="52" spans="2:6" s="34" customFormat="1" x14ac:dyDescent="0.25">
      <c r="B52" s="35">
        <v>2008</v>
      </c>
      <c r="C52" s="36">
        <v>6.6470032358752623E-2</v>
      </c>
      <c r="D52" s="37">
        <v>3.9882019415251576E-3</v>
      </c>
      <c r="E52" s="38"/>
      <c r="F52" s="38"/>
    </row>
    <row r="53" spans="2:6" s="34" customFormat="1" x14ac:dyDescent="0.25">
      <c r="B53" s="35">
        <v>2009</v>
      </c>
      <c r="C53" s="36">
        <v>6.6166894049142749E-2</v>
      </c>
      <c r="D53" s="37">
        <v>3.9700136429485647E-3</v>
      </c>
      <c r="E53" s="38"/>
      <c r="F53" s="38"/>
    </row>
    <row r="54" spans="2:6" s="34" customFormat="1" x14ac:dyDescent="0.25">
      <c r="B54" s="35">
        <v>2010</v>
      </c>
      <c r="C54" s="36">
        <v>6.5884051733114887E-2</v>
      </c>
      <c r="D54" s="37">
        <v>3.9530431039868927E-3</v>
      </c>
      <c r="E54" s="38"/>
      <c r="F54" s="38"/>
    </row>
    <row r="55" spans="2:6" s="34" customFormat="1" x14ac:dyDescent="0.25">
      <c r="B55" s="35">
        <v>2011</v>
      </c>
      <c r="C55" s="36">
        <v>6.5601565047277474E-2</v>
      </c>
      <c r="D55" s="37">
        <v>3.9360939028366482E-3</v>
      </c>
      <c r="E55" s="38"/>
      <c r="F55" s="38"/>
    </row>
    <row r="56" spans="2:6" s="34" customFormat="1" x14ac:dyDescent="0.25">
      <c r="B56" s="35">
        <v>2012</v>
      </c>
      <c r="C56" s="36">
        <v>6.560374149659863E-2</v>
      </c>
      <c r="D56" s="37">
        <v>3.9362244897959177E-3</v>
      </c>
      <c r="E56" s="38"/>
      <c r="F56" s="38"/>
    </row>
    <row r="57" spans="2:6" s="34" customFormat="1" x14ac:dyDescent="0.25">
      <c r="B57" s="35">
        <v>2013</v>
      </c>
      <c r="C57" s="36">
        <v>6.5603740379816658E-2</v>
      </c>
      <c r="D57" s="37">
        <v>3.9362244227889994E-3</v>
      </c>
      <c r="E57" s="38"/>
      <c r="F57" s="38"/>
    </row>
    <row r="58" spans="2:6" s="34" customFormat="1" x14ac:dyDescent="0.25">
      <c r="B58" s="35">
        <v>2014</v>
      </c>
      <c r="C58" s="36">
        <v>6.560368047500148E-2</v>
      </c>
      <c r="D58" s="37">
        <v>4.0018245089750906E-3</v>
      </c>
      <c r="E58" s="38"/>
      <c r="F58" s="38"/>
    </row>
    <row r="59" spans="2:6" s="34" customFormat="1" x14ac:dyDescent="0.25">
      <c r="B59" s="35">
        <v>2015</v>
      </c>
      <c r="C59" s="36">
        <v>6.560368047500148E-2</v>
      </c>
      <c r="D59" s="37">
        <v>4.0674281894500916E-3</v>
      </c>
      <c r="E59" s="38"/>
      <c r="F59" s="38"/>
    </row>
    <row r="60" spans="2:6" s="34" customFormat="1" x14ac:dyDescent="0.25">
      <c r="B60" s="35">
        <v>2016</v>
      </c>
      <c r="C60" s="36">
        <v>6.3941337285060948E-2</v>
      </c>
      <c r="D60" s="37">
        <v>3.9643629116737789E-3</v>
      </c>
      <c r="E60" s="38"/>
      <c r="F60" s="38"/>
    </row>
    <row r="61" spans="2:6" s="34" customFormat="1" x14ac:dyDescent="0.25">
      <c r="B61" s="40">
        <v>2017</v>
      </c>
      <c r="C61" s="36">
        <v>6.1838780817771312E-2</v>
      </c>
      <c r="D61" s="37">
        <v>3.8340044107018213E-3</v>
      </c>
      <c r="E61" s="41"/>
      <c r="F61" s="41"/>
    </row>
    <row r="62" spans="2:6" s="34" customFormat="1" x14ac:dyDescent="0.25">
      <c r="B62" s="40">
        <v>2018</v>
      </c>
      <c r="C62" s="36">
        <v>5.9921304103428899E-2</v>
      </c>
      <c r="D62" s="37">
        <v>3.7151208544125916E-3</v>
      </c>
      <c r="E62" s="41"/>
      <c r="F62" s="41"/>
    </row>
    <row r="63" spans="2:6" s="34" customFormat="1" x14ac:dyDescent="0.25">
      <c r="B63" s="40">
        <v>2019</v>
      </c>
      <c r="C63" s="36">
        <v>5.820653250958787E-2</v>
      </c>
      <c r="D63" s="37">
        <v>3.6088050155944481E-3</v>
      </c>
      <c r="E63" s="41"/>
      <c r="F63" s="41"/>
    </row>
    <row r="64" spans="2:6" x14ac:dyDescent="0.25">
      <c r="B64" s="40">
        <v>2020</v>
      </c>
      <c r="C64" s="36">
        <v>5.754057099037397E-2</v>
      </c>
      <c r="D64" s="37">
        <v>3.5675154014031861E-3</v>
      </c>
      <c r="E64" s="41"/>
      <c r="F64" s="41"/>
    </row>
    <row r="65" spans="2:6" x14ac:dyDescent="0.25">
      <c r="B65" s="40">
        <v>2021</v>
      </c>
      <c r="C65" s="36">
        <v>5.7636366340850842E-2</v>
      </c>
      <c r="D65" s="37">
        <v>3.5734547131327523E-3</v>
      </c>
      <c r="E65" s="41"/>
      <c r="F65" s="41"/>
    </row>
    <row r="66" spans="2:6" x14ac:dyDescent="0.25">
      <c r="B66" s="40">
        <v>2022</v>
      </c>
      <c r="C66" s="36">
        <v>5.8042156535606411E-2</v>
      </c>
      <c r="D66" s="37">
        <v>3.5986137052075973E-3</v>
      </c>
      <c r="E66" s="41"/>
      <c r="F66" s="41"/>
    </row>
    <row r="67" spans="2:6" x14ac:dyDescent="0.25">
      <c r="B67" s="40">
        <v>2023</v>
      </c>
      <c r="C67" s="36">
        <v>5.6516583963678833E-2</v>
      </c>
      <c r="D67" s="37">
        <v>3.5040282057480876E-3</v>
      </c>
      <c r="E67" s="41"/>
      <c r="F67" s="41"/>
    </row>
    <row r="68" spans="2:6" x14ac:dyDescent="0.25">
      <c r="B68" s="40">
        <v>2024</v>
      </c>
      <c r="C68" s="36">
        <v>5.5856796564277784E-2</v>
      </c>
      <c r="D68" s="37">
        <v>3.4631213869852225E-3</v>
      </c>
      <c r="E68" s="41"/>
      <c r="F68" s="41"/>
    </row>
    <row r="69" spans="2:6" x14ac:dyDescent="0.25">
      <c r="B69" s="40">
        <v>2025</v>
      </c>
      <c r="C69" s="36">
        <v>5.5224416780304694E-2</v>
      </c>
      <c r="D69" s="37">
        <v>3.4239138403788908E-3</v>
      </c>
      <c r="E69" s="41"/>
      <c r="F69" s="41"/>
    </row>
    <row r="70" spans="2:6" x14ac:dyDescent="0.25">
      <c r="B70" s="40">
        <v>2026</v>
      </c>
      <c r="C70" s="36">
        <v>5.4598878828245545E-2</v>
      </c>
      <c r="D70" s="37">
        <v>3.3851304873512237E-3</v>
      </c>
      <c r="E70" s="41"/>
      <c r="F70" s="41"/>
    </row>
    <row r="71" spans="2:6" x14ac:dyDescent="0.25">
      <c r="B71" s="40">
        <v>2027</v>
      </c>
      <c r="C71" s="36">
        <v>5.3975478840508517E-2</v>
      </c>
      <c r="D71" s="37">
        <v>3.3464796881115281E-3</v>
      </c>
      <c r="E71" s="41"/>
      <c r="F71" s="41"/>
    </row>
    <row r="72" spans="2:6" x14ac:dyDescent="0.25">
      <c r="B72" s="40">
        <v>2028</v>
      </c>
      <c r="C72" s="36">
        <v>5.3344987178486632E-2</v>
      </c>
      <c r="D72" s="37">
        <v>3.3073892050661711E-3</v>
      </c>
      <c r="E72" s="41"/>
      <c r="F72" s="41"/>
    </row>
    <row r="73" spans="2:6" x14ac:dyDescent="0.25">
      <c r="B73" s="40">
        <v>2029</v>
      </c>
      <c r="C73" s="36">
        <v>5.2745366592990936E-2</v>
      </c>
      <c r="D73" s="37">
        <v>3.270212728765438E-3</v>
      </c>
      <c r="E73" s="41"/>
      <c r="F73" s="41"/>
    </row>
    <row r="74" spans="2:6" x14ac:dyDescent="0.25">
      <c r="B74" s="40">
        <v>2030</v>
      </c>
      <c r="C74" s="36">
        <v>5.2155712372578322E-2</v>
      </c>
      <c r="D74" s="37">
        <v>3.233654167099856E-3</v>
      </c>
      <c r="E74" s="41"/>
      <c r="F74" s="41"/>
    </row>
    <row r="75" spans="2:6" x14ac:dyDescent="0.25">
      <c r="B75" s="40">
        <v>2031</v>
      </c>
      <c r="C75" s="36">
        <v>5.1580341717016337E-2</v>
      </c>
      <c r="D75" s="37">
        <v>3.1979811864550128E-3</v>
      </c>
      <c r="E75" s="41"/>
      <c r="F75" s="41"/>
    </row>
    <row r="76" spans="2:6" x14ac:dyDescent="0.25">
      <c r="B76" s="40">
        <v>2032</v>
      </c>
      <c r="C76" s="36">
        <v>5.1005355840363989E-2</v>
      </c>
      <c r="D76" s="37">
        <v>3.1623320621025673E-3</v>
      </c>
      <c r="E76" s="41"/>
      <c r="F76" s="41"/>
    </row>
    <row r="77" spans="2:6" x14ac:dyDescent="0.25">
      <c r="B77" s="40">
        <v>2033</v>
      </c>
      <c r="C77" s="36">
        <v>5.0428631223283088E-2</v>
      </c>
      <c r="D77" s="37">
        <v>3.1265751358435516E-3</v>
      </c>
      <c r="E77" s="41"/>
      <c r="F77" s="41"/>
    </row>
    <row r="78" spans="2:6" x14ac:dyDescent="0.25">
      <c r="B78" s="40">
        <v>2034</v>
      </c>
      <c r="C78" s="36">
        <v>5.0430939553847413E-2</v>
      </c>
      <c r="D78" s="37">
        <v>3.1267182523385395E-3</v>
      </c>
      <c r="E78" s="41"/>
      <c r="F78" s="41"/>
    </row>
    <row r="79" spans="2:6" x14ac:dyDescent="0.25">
      <c r="B79" s="40">
        <v>2035</v>
      </c>
      <c r="C79" s="36">
        <v>5.0429582715143785E-2</v>
      </c>
      <c r="D79" s="37">
        <v>3.1266341283389147E-3</v>
      </c>
      <c r="E79" s="41"/>
      <c r="F79" s="41"/>
    </row>
    <row r="80" spans="2:6" x14ac:dyDescent="0.25">
      <c r="B80" s="40">
        <v>2036</v>
      </c>
      <c r="C80" s="36">
        <v>5.0426838248980352E-2</v>
      </c>
      <c r="D80" s="37">
        <v>3.1264639714367816E-3</v>
      </c>
      <c r="E80" s="41"/>
      <c r="F80" s="41"/>
    </row>
    <row r="81" spans="2:6" x14ac:dyDescent="0.25">
      <c r="B81" s="40">
        <v>2037</v>
      </c>
      <c r="C81" s="36">
        <v>5.0425597574064819E-2</v>
      </c>
      <c r="D81" s="37">
        <v>3.1263870495920189E-3</v>
      </c>
      <c r="E81" s="41"/>
      <c r="F81" s="41"/>
    </row>
    <row r="82" spans="2:6" x14ac:dyDescent="0.25">
      <c r="B82" s="40">
        <v>2038</v>
      </c>
      <c r="C82" s="36">
        <v>5.0427369187996771E-2</v>
      </c>
      <c r="D82" s="37">
        <v>3.1264968896557999E-3</v>
      </c>
      <c r="E82" s="41"/>
      <c r="F82" s="41"/>
    </row>
    <row r="83" spans="2:6" x14ac:dyDescent="0.25">
      <c r="B83" s="40">
        <v>2039</v>
      </c>
      <c r="C83" s="36">
        <v>5.0424864519612145E-2</v>
      </c>
      <c r="D83" s="37">
        <v>3.1263416002159528E-3</v>
      </c>
      <c r="E83" s="41"/>
      <c r="F83" s="41"/>
    </row>
    <row r="84" spans="2:6" x14ac:dyDescent="0.25">
      <c r="B84" s="40">
        <v>2040</v>
      </c>
      <c r="C84" s="36">
        <v>5.0424400078373746E-2</v>
      </c>
      <c r="D84" s="37">
        <v>3.1263128048591724E-3</v>
      </c>
      <c r="E84" s="41"/>
      <c r="F84" s="41"/>
    </row>
    <row r="85" spans="2:6" x14ac:dyDescent="0.25">
      <c r="B85" s="40">
        <v>2041</v>
      </c>
      <c r="C85" s="36">
        <v>5.0423826877509501E-2</v>
      </c>
      <c r="D85" s="37">
        <v>3.1262772664055892E-3</v>
      </c>
      <c r="E85" s="41"/>
      <c r="F85" s="41"/>
    </row>
    <row r="86" spans="2:6" x14ac:dyDescent="0.25">
      <c r="B86" s="40">
        <v>2042</v>
      </c>
      <c r="C86" s="36">
        <v>5.0424625762137257E-2</v>
      </c>
      <c r="D86" s="37">
        <v>3.1263267972525097E-3</v>
      </c>
      <c r="E86" s="41"/>
      <c r="F86" s="41"/>
    </row>
    <row r="87" spans="2:6" x14ac:dyDescent="0.25">
      <c r="B87" s="40">
        <v>2043</v>
      </c>
      <c r="C87" s="36">
        <v>5.0425033577435004E-2</v>
      </c>
      <c r="D87" s="37">
        <v>3.1263520818009703E-3</v>
      </c>
      <c r="E87" s="41"/>
      <c r="F87" s="41"/>
    </row>
    <row r="88" spans="2:6" x14ac:dyDescent="0.25">
      <c r="B88" s="40">
        <v>2044</v>
      </c>
      <c r="C88" s="36">
        <v>5.0423791951589081E-2</v>
      </c>
      <c r="D88" s="37">
        <v>3.1262751009985229E-3</v>
      </c>
      <c r="E88" s="41"/>
      <c r="F88" s="41"/>
    </row>
    <row r="89" spans="2:6" x14ac:dyDescent="0.25">
      <c r="B89" s="40">
        <v>2045</v>
      </c>
      <c r="C89" s="36">
        <v>5.042331026800332E-2</v>
      </c>
      <c r="D89" s="37">
        <v>3.1262452366162059E-3</v>
      </c>
      <c r="E89" s="41"/>
      <c r="F89" s="41"/>
    </row>
    <row r="90" spans="2:6" x14ac:dyDescent="0.25">
      <c r="B90" s="40">
        <v>2046</v>
      </c>
      <c r="C90" s="36">
        <v>5.0423482689810895E-2</v>
      </c>
      <c r="D90" s="37">
        <v>3.1262559267682755E-3</v>
      </c>
      <c r="E90" s="41"/>
      <c r="F90" s="41"/>
    </row>
    <row r="91" spans="2:6" x14ac:dyDescent="0.25">
      <c r="B91" s="40">
        <v>2047</v>
      </c>
      <c r="C91" s="36">
        <v>5.0425615165967851E-2</v>
      </c>
      <c r="D91" s="37">
        <v>3.1263881402900065E-3</v>
      </c>
      <c r="E91" s="41"/>
      <c r="F91" s="41"/>
    </row>
    <row r="92" spans="2:6" x14ac:dyDescent="0.25">
      <c r="B92" s="40">
        <v>2048</v>
      </c>
      <c r="C92" s="36">
        <v>5.0427654500623129E-2</v>
      </c>
      <c r="D92" s="37">
        <v>3.1265145790386338E-3</v>
      </c>
      <c r="E92" s="41"/>
      <c r="F92" s="41"/>
    </row>
    <row r="93" spans="2:6" x14ac:dyDescent="0.25">
      <c r="B93" s="40">
        <v>2049</v>
      </c>
      <c r="C93" s="36">
        <v>5.042597840446978E-2</v>
      </c>
      <c r="D93" s="37">
        <v>3.1264106610771262E-3</v>
      </c>
      <c r="E93" s="41"/>
      <c r="F93" s="41"/>
    </row>
    <row r="94" spans="2:6" x14ac:dyDescent="0.25">
      <c r="B94" s="40">
        <v>2050</v>
      </c>
      <c r="C94" s="36">
        <v>5.0423445891869471E-2</v>
      </c>
      <c r="D94" s="37">
        <v>3.1262536452959073E-3</v>
      </c>
      <c r="E94" s="41"/>
      <c r="F94" s="41"/>
    </row>
    <row r="95" spans="2:6" x14ac:dyDescent="0.25">
      <c r="B95" s="40">
        <v>2051</v>
      </c>
      <c r="C95" s="36">
        <v>5.042173626622147E-2</v>
      </c>
      <c r="D95" s="37">
        <v>3.126147648505731E-3</v>
      </c>
      <c r="E95" s="41"/>
      <c r="F95" s="41"/>
    </row>
    <row r="96" spans="2:6" x14ac:dyDescent="0.25">
      <c r="B96" s="40">
        <v>2052</v>
      </c>
      <c r="C96" s="36">
        <v>5.042051555586427E-2</v>
      </c>
      <c r="D96" s="37">
        <v>3.1260719644635847E-3</v>
      </c>
      <c r="E96" s="41"/>
      <c r="F96" s="41"/>
    </row>
    <row r="97" spans="2:6" x14ac:dyDescent="0.25">
      <c r="B97" s="40">
        <v>2053</v>
      </c>
      <c r="C97" s="36">
        <v>5.04198439158242E-2</v>
      </c>
      <c r="D97" s="37">
        <v>3.1260303227811006E-3</v>
      </c>
      <c r="E97" s="41"/>
      <c r="F97" s="41"/>
    </row>
    <row r="98" spans="2:6" x14ac:dyDescent="0.25">
      <c r="B98" s="40">
        <v>2054</v>
      </c>
      <c r="C98" s="36">
        <v>5.0420727665363943E-2</v>
      </c>
      <c r="D98" s="37">
        <v>3.1260851152525642E-3</v>
      </c>
      <c r="E98" s="41"/>
      <c r="F98" s="41"/>
    </row>
    <row r="99" spans="2:6" x14ac:dyDescent="0.25">
      <c r="B99" s="40">
        <v>2055</v>
      </c>
      <c r="C99" s="36">
        <v>5.042102077124147E-2</v>
      </c>
      <c r="D99" s="37">
        <v>3.1261032878169711E-3</v>
      </c>
      <c r="E99" s="41"/>
      <c r="F99" s="41"/>
    </row>
    <row r="100" spans="2:6" x14ac:dyDescent="0.25">
      <c r="B100" s="40">
        <v>2056</v>
      </c>
      <c r="C100" s="36">
        <v>5.0420836645183799E-2</v>
      </c>
      <c r="D100" s="37">
        <v>3.1260918720013957E-3</v>
      </c>
      <c r="E100" s="41"/>
      <c r="F100" s="41"/>
    </row>
    <row r="101" spans="2:6" x14ac:dyDescent="0.25">
      <c r="B101" s="40">
        <v>2057</v>
      </c>
      <c r="C101" s="36">
        <v>5.0421524300640674E-2</v>
      </c>
      <c r="D101" s="37">
        <v>3.126134506639722E-3</v>
      </c>
      <c r="E101" s="41"/>
      <c r="F101" s="41"/>
    </row>
    <row r="102" spans="2:6" x14ac:dyDescent="0.25">
      <c r="B102" s="40">
        <v>2058</v>
      </c>
      <c r="C102" s="36">
        <v>5.0422646140641611E-2</v>
      </c>
      <c r="D102" s="37">
        <v>3.1262040607197799E-3</v>
      </c>
      <c r="E102" s="41"/>
      <c r="F102" s="41"/>
    </row>
    <row r="103" spans="2:6" x14ac:dyDescent="0.25">
      <c r="B103" s="40">
        <v>2059</v>
      </c>
      <c r="C103" s="36">
        <v>5.0423922705551155E-2</v>
      </c>
      <c r="D103" s="37">
        <v>3.1262832077441718E-3</v>
      </c>
      <c r="E103" s="41"/>
      <c r="F103" s="41"/>
    </row>
    <row r="104" spans="2:6" x14ac:dyDescent="0.25">
      <c r="B104" s="40">
        <v>2060</v>
      </c>
      <c r="C104" s="36">
        <v>5.0424969770285336E-2</v>
      </c>
      <c r="D104" s="37">
        <v>3.1263481257576909E-3</v>
      </c>
      <c r="E104" s="41"/>
      <c r="F104" s="41"/>
    </row>
    <row r="105" spans="2:6" x14ac:dyDescent="0.25">
      <c r="B105" s="40">
        <v>2061</v>
      </c>
      <c r="C105" s="36">
        <v>5.0425750239469019E-2</v>
      </c>
      <c r="D105" s="37">
        <v>3.1263965148470791E-3</v>
      </c>
      <c r="E105" s="41"/>
      <c r="F105" s="41"/>
    </row>
    <row r="106" spans="2:6" x14ac:dyDescent="0.25">
      <c r="B106" s="40">
        <v>2062</v>
      </c>
      <c r="C106" s="36">
        <v>5.0427601254332287E-2</v>
      </c>
      <c r="D106" s="37">
        <v>3.1265112777686017E-3</v>
      </c>
      <c r="E106" s="41"/>
      <c r="F106" s="41"/>
    </row>
    <row r="107" spans="2:6" x14ac:dyDescent="0.25">
      <c r="B107" s="40">
        <v>2063</v>
      </c>
      <c r="C107" s="36">
        <v>5.0425038211892488E-2</v>
      </c>
      <c r="D107" s="37">
        <v>3.1263523691373342E-3</v>
      </c>
      <c r="E107" s="41"/>
      <c r="F107" s="41"/>
    </row>
    <row r="108" spans="2:6" x14ac:dyDescent="0.25">
      <c r="B108" s="40">
        <v>2064</v>
      </c>
      <c r="C108" s="36">
        <v>5.0422819856741567E-2</v>
      </c>
      <c r="D108" s="37">
        <v>3.1262148311179769E-3</v>
      </c>
      <c r="E108" s="41"/>
      <c r="F108" s="41"/>
    </row>
    <row r="109" spans="2:6" x14ac:dyDescent="0.25">
      <c r="B109" s="40">
        <v>2065</v>
      </c>
      <c r="C109" s="36">
        <v>5.0420475450170275E-2</v>
      </c>
      <c r="D109" s="37">
        <v>3.126069477910557E-3</v>
      </c>
      <c r="E109" s="41"/>
      <c r="F109" s="41"/>
    </row>
    <row r="110" spans="2:6" x14ac:dyDescent="0.25">
      <c r="B110" s="40">
        <v>2066</v>
      </c>
      <c r="C110" s="36">
        <v>5.0417970224428649E-2</v>
      </c>
      <c r="D110" s="37">
        <v>3.125914153914576E-3</v>
      </c>
      <c r="E110" s="41"/>
      <c r="F110" s="41"/>
    </row>
    <row r="111" spans="2:6" x14ac:dyDescent="0.25">
      <c r="B111" s="40">
        <v>2067</v>
      </c>
      <c r="C111" s="36">
        <v>5.0416234631502042E-2</v>
      </c>
      <c r="D111" s="37">
        <v>3.1258065471531267E-3</v>
      </c>
      <c r="E111" s="41"/>
      <c r="F111" s="41"/>
    </row>
    <row r="112" spans="2:6" x14ac:dyDescent="0.25">
      <c r="B112" s="40">
        <v>2068</v>
      </c>
      <c r="C112" s="36">
        <v>5.0413683131941119E-2</v>
      </c>
      <c r="D112" s="37">
        <v>3.1256483541803495E-3</v>
      </c>
      <c r="E112" s="41"/>
      <c r="F112" s="41"/>
    </row>
    <row r="113" spans="2:6" x14ac:dyDescent="0.25">
      <c r="B113" s="40">
        <v>2069</v>
      </c>
      <c r="C113" s="36">
        <v>5.04114168574867E-2</v>
      </c>
      <c r="D113" s="37">
        <v>3.1255078451641752E-3</v>
      </c>
      <c r="E113" s="41"/>
      <c r="F113" s="41"/>
    </row>
    <row r="114" spans="2:6" x14ac:dyDescent="0.25">
      <c r="B114" s="40">
        <v>2070</v>
      </c>
      <c r="C114" s="36">
        <v>5.040900969497001E-2</v>
      </c>
      <c r="D114" s="37">
        <v>3.1253586010881406E-3</v>
      </c>
      <c r="E114" s="41"/>
      <c r="F114" s="41"/>
    </row>
    <row r="115" spans="2:6" x14ac:dyDescent="0.25">
      <c r="B115" s="40">
        <v>2071</v>
      </c>
      <c r="C115" s="36">
        <v>5.0409755892068489E-2</v>
      </c>
      <c r="D115" s="37">
        <v>3.1254048653082461E-3</v>
      </c>
      <c r="E115" s="41"/>
      <c r="F115" s="41"/>
    </row>
    <row r="116" spans="2:6" x14ac:dyDescent="0.25">
      <c r="B116" s="40">
        <v>2072</v>
      </c>
      <c r="C116" s="36">
        <v>5.0409755892068475E-2</v>
      </c>
      <c r="D116" s="37">
        <v>3.1254048653082452E-3</v>
      </c>
      <c r="E116" s="41"/>
      <c r="F116" s="41"/>
    </row>
    <row r="117" spans="2:6" x14ac:dyDescent="0.25">
      <c r="B117" s="40">
        <v>2073</v>
      </c>
      <c r="C117" s="36">
        <v>5.0409755892068475E-2</v>
      </c>
      <c r="D117" s="37">
        <v>3.1254048653082452E-3</v>
      </c>
      <c r="E117" s="41"/>
      <c r="F117" s="41"/>
    </row>
    <row r="118" spans="2:6" x14ac:dyDescent="0.25">
      <c r="B118" s="40">
        <v>2074</v>
      </c>
      <c r="C118" s="36">
        <v>5.0409755892068475E-2</v>
      </c>
      <c r="D118" s="37">
        <v>3.1254048653082452E-3</v>
      </c>
      <c r="E118" s="41"/>
      <c r="F118" s="41"/>
    </row>
    <row r="119" spans="2:6" x14ac:dyDescent="0.25">
      <c r="B119" s="40">
        <v>2075</v>
      </c>
      <c r="C119" s="36">
        <v>5.0409755892068475E-2</v>
      </c>
      <c r="D119" s="37">
        <v>3.1254048653082452E-3</v>
      </c>
      <c r="E119" s="41"/>
      <c r="F119" s="41"/>
    </row>
    <row r="120" spans="2:6" x14ac:dyDescent="0.25">
      <c r="B120" s="40">
        <v>2076</v>
      </c>
      <c r="C120" s="36">
        <v>5.0409755892068475E-2</v>
      </c>
      <c r="D120" s="37">
        <v>3.1254048653082452E-3</v>
      </c>
      <c r="E120" s="41"/>
      <c r="F120" s="41"/>
    </row>
    <row r="121" spans="2:6" x14ac:dyDescent="0.25">
      <c r="B121" s="40">
        <v>2077</v>
      </c>
      <c r="C121" s="36">
        <v>5.0409755892068475E-2</v>
      </c>
      <c r="D121" s="37">
        <v>3.1254048653082452E-3</v>
      </c>
      <c r="E121" s="41"/>
      <c r="F121" s="41"/>
    </row>
    <row r="122" spans="2:6" x14ac:dyDescent="0.25">
      <c r="B122" s="40">
        <v>2078</v>
      </c>
      <c r="C122" s="36">
        <v>5.0409755892068468E-2</v>
      </c>
      <c r="D122" s="37">
        <v>3.1254048653082452E-3</v>
      </c>
      <c r="E122" s="41"/>
      <c r="F122" s="41"/>
    </row>
    <row r="123" spans="2:6" x14ac:dyDescent="0.25">
      <c r="B123" s="40">
        <v>2079</v>
      </c>
      <c r="C123" s="36">
        <v>5.0409755892068468E-2</v>
      </c>
      <c r="D123" s="37">
        <v>3.1254048653082452E-3</v>
      </c>
      <c r="E123" s="41"/>
      <c r="F123" s="41"/>
    </row>
    <row r="124" spans="2:6" x14ac:dyDescent="0.25">
      <c r="B124" s="40">
        <v>2080</v>
      </c>
      <c r="C124" s="36">
        <v>5.0409755892068468E-2</v>
      </c>
      <c r="D124" s="37">
        <v>3.1254048653082452E-3</v>
      </c>
      <c r="E124" s="41"/>
      <c r="F124" s="41"/>
    </row>
    <row r="125" spans="2:6" x14ac:dyDescent="0.25">
      <c r="B125" s="40">
        <v>2081</v>
      </c>
      <c r="C125" s="36">
        <v>5.0409755892068468E-2</v>
      </c>
      <c r="D125" s="37">
        <v>3.1254048653082452E-3</v>
      </c>
      <c r="E125" s="41"/>
      <c r="F125" s="41"/>
    </row>
    <row r="126" spans="2:6" x14ac:dyDescent="0.25">
      <c r="B126" s="40">
        <v>2082</v>
      </c>
      <c r="C126" s="36">
        <v>5.0409755892068475E-2</v>
      </c>
      <c r="D126" s="37">
        <v>3.1254048653082452E-3</v>
      </c>
      <c r="E126" s="41"/>
      <c r="F126" s="41"/>
    </row>
    <row r="127" spans="2:6" x14ac:dyDescent="0.25">
      <c r="B127" s="40">
        <v>2083</v>
      </c>
      <c r="C127" s="36">
        <v>5.0409755892068468E-2</v>
      </c>
      <c r="D127" s="37">
        <v>3.1254048653082452E-3</v>
      </c>
      <c r="E127" s="41"/>
      <c r="F127" s="41"/>
    </row>
    <row r="128" spans="2:6" x14ac:dyDescent="0.25">
      <c r="B128" s="40">
        <v>2084</v>
      </c>
      <c r="C128" s="36">
        <v>5.0409755892068475E-2</v>
      </c>
      <c r="D128" s="37">
        <v>3.1254048653082452E-3</v>
      </c>
      <c r="E128" s="41"/>
      <c r="F128" s="41"/>
    </row>
    <row r="129" spans="2:6" x14ac:dyDescent="0.25">
      <c r="B129" s="40">
        <v>2085</v>
      </c>
      <c r="C129" s="36">
        <v>5.0409755892068475E-2</v>
      </c>
      <c r="D129" s="37">
        <v>3.1254048653082452E-3</v>
      </c>
      <c r="E129" s="41"/>
      <c r="F129" s="41"/>
    </row>
    <row r="130" spans="2:6" x14ac:dyDescent="0.25">
      <c r="B130" s="40">
        <v>2086</v>
      </c>
      <c r="C130" s="36">
        <v>5.0409755892068475E-2</v>
      </c>
      <c r="D130" s="37">
        <v>3.1254048653082452E-3</v>
      </c>
      <c r="E130" s="41"/>
      <c r="F130" s="41"/>
    </row>
    <row r="131" spans="2:6" x14ac:dyDescent="0.25">
      <c r="B131" s="40">
        <v>2087</v>
      </c>
      <c r="C131" s="36">
        <v>5.0409755892068489E-2</v>
      </c>
      <c r="D131" s="37">
        <v>3.1254048653082461E-3</v>
      </c>
      <c r="E131" s="41"/>
      <c r="F131" s="41"/>
    </row>
    <row r="132" spans="2:6" x14ac:dyDescent="0.25">
      <c r="B132" s="40">
        <v>2088</v>
      </c>
      <c r="C132" s="36">
        <v>5.0409755892068489E-2</v>
      </c>
      <c r="D132" s="37">
        <v>3.1254048653082461E-3</v>
      </c>
      <c r="E132" s="41"/>
      <c r="F132" s="41"/>
    </row>
    <row r="133" spans="2:6" x14ac:dyDescent="0.25">
      <c r="B133" s="40">
        <v>2089</v>
      </c>
      <c r="C133" s="36">
        <v>5.0409755892068489E-2</v>
      </c>
      <c r="D133" s="37">
        <v>3.1254048653082461E-3</v>
      </c>
      <c r="E133" s="41"/>
      <c r="F133" s="41"/>
    </row>
    <row r="134" spans="2:6" x14ac:dyDescent="0.25">
      <c r="B134" s="40">
        <v>2090</v>
      </c>
      <c r="C134" s="36">
        <v>5.0409755892068475E-2</v>
      </c>
      <c r="D134" s="37">
        <v>3.1254048653082452E-3</v>
      </c>
      <c r="E134" s="41"/>
      <c r="F134" s="41"/>
    </row>
    <row r="135" spans="2:6" x14ac:dyDescent="0.25">
      <c r="B135" s="40">
        <v>2091</v>
      </c>
      <c r="C135" s="36">
        <v>5.0409755892068489E-2</v>
      </c>
      <c r="D135" s="37">
        <v>3.1254048653082461E-3</v>
      </c>
      <c r="E135" s="41"/>
      <c r="F135" s="41"/>
    </row>
    <row r="136" spans="2:6" x14ac:dyDescent="0.25">
      <c r="B136" s="40">
        <v>2092</v>
      </c>
      <c r="C136" s="36">
        <v>5.0409755892068475E-2</v>
      </c>
      <c r="D136" s="37">
        <v>3.1254048653082452E-3</v>
      </c>
      <c r="E136" s="41"/>
      <c r="F136" s="41"/>
    </row>
    <row r="137" spans="2:6" x14ac:dyDescent="0.25">
      <c r="B137" s="40">
        <v>2093</v>
      </c>
      <c r="C137" s="36">
        <v>5.0409755892068475E-2</v>
      </c>
      <c r="D137" s="37">
        <v>3.1254048653082452E-3</v>
      </c>
      <c r="E137" s="41"/>
      <c r="F137" s="41"/>
    </row>
    <row r="138" spans="2:6" x14ac:dyDescent="0.25">
      <c r="B138" s="40">
        <v>2094</v>
      </c>
      <c r="C138" s="36">
        <v>5.0409755892068475E-2</v>
      </c>
      <c r="D138" s="37">
        <v>3.1254048653082452E-3</v>
      </c>
      <c r="E138" s="41"/>
      <c r="F138" s="41"/>
    </row>
    <row r="139" spans="2:6" x14ac:dyDescent="0.25">
      <c r="B139" s="40">
        <v>2095</v>
      </c>
      <c r="C139" s="36">
        <v>5.0409755892068475E-2</v>
      </c>
      <c r="D139" s="37">
        <v>3.1254048653082452E-3</v>
      </c>
      <c r="E139" s="41"/>
      <c r="F139" s="41"/>
    </row>
    <row r="140" spans="2:6" x14ac:dyDescent="0.25">
      <c r="B140" s="40">
        <v>2096</v>
      </c>
      <c r="C140" s="36">
        <v>5.0409755892068489E-2</v>
      </c>
      <c r="D140" s="37">
        <v>3.1254048653082461E-3</v>
      </c>
      <c r="E140" s="41"/>
      <c r="F140" s="41"/>
    </row>
    <row r="141" spans="2:6" x14ac:dyDescent="0.25">
      <c r="B141" s="40">
        <v>2097</v>
      </c>
      <c r="C141" s="36">
        <v>5.0409755892068489E-2</v>
      </c>
      <c r="D141" s="37">
        <v>3.1254048653082461E-3</v>
      </c>
      <c r="E141" s="41"/>
      <c r="F141" s="41"/>
    </row>
    <row r="142" spans="2:6" x14ac:dyDescent="0.25">
      <c r="B142" s="40">
        <v>2098</v>
      </c>
      <c r="C142" s="36">
        <v>5.0409755892068489E-2</v>
      </c>
      <c r="D142" s="37">
        <v>3.1254048653082461E-3</v>
      </c>
      <c r="E142" s="41"/>
      <c r="F142" s="41"/>
    </row>
    <row r="143" spans="2:6" x14ac:dyDescent="0.25">
      <c r="B143" s="40">
        <v>2099</v>
      </c>
      <c r="C143" s="36">
        <v>5.0409755892068475E-2</v>
      </c>
      <c r="D143" s="37">
        <v>3.1254048653082452E-3</v>
      </c>
      <c r="E143" s="41"/>
      <c r="F143" s="41"/>
    </row>
    <row r="144" spans="2:6" x14ac:dyDescent="0.25">
      <c r="B144" s="40">
        <v>2100</v>
      </c>
      <c r="C144" s="36">
        <v>5.0409755892068475E-2</v>
      </c>
      <c r="D144" s="37">
        <v>3.1254048653082452E-3</v>
      </c>
      <c r="E144" s="41"/>
      <c r="F144" s="41"/>
    </row>
    <row r="146" spans="2:9" x14ac:dyDescent="0.25">
      <c r="B146" s="101" t="s">
        <v>203</v>
      </c>
      <c r="C146" s="102"/>
      <c r="D146" s="102"/>
      <c r="E146" s="102"/>
      <c r="F146" s="102"/>
      <c r="G146" s="102"/>
      <c r="H146" s="102"/>
      <c r="I146" s="102"/>
    </row>
    <row r="147" spans="2:9" x14ac:dyDescent="0.25">
      <c r="B147" s="101" t="s">
        <v>204</v>
      </c>
      <c r="C147" s="102"/>
      <c r="D147" s="102"/>
      <c r="E147" s="102"/>
      <c r="F147" s="102"/>
      <c r="G147" s="102"/>
      <c r="H147" s="102"/>
      <c r="I147" s="102"/>
    </row>
    <row r="148" spans="2:9" x14ac:dyDescent="0.25">
      <c r="D148" s="1"/>
    </row>
  </sheetData>
  <mergeCells count="2">
    <mergeCell ref="B147:I147"/>
    <mergeCell ref="B146:I14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showGridLines="0" workbookViewId="0">
      <selection activeCell="D63" sqref="D63"/>
    </sheetView>
  </sheetViews>
  <sheetFormatPr baseColWidth="10" defaultColWidth="11.42578125" defaultRowHeight="12.75" x14ac:dyDescent="0.25"/>
  <cols>
    <col min="1" max="1" width="3.42578125" style="25" customWidth="1"/>
    <col min="2" max="16384" width="11.42578125" style="25"/>
  </cols>
  <sheetData>
    <row r="1" spans="2:10" ht="15" customHeight="1" x14ac:dyDescent="0.25"/>
    <row r="2" spans="2:10" ht="27.75" customHeight="1" x14ac:dyDescent="0.25">
      <c r="B2" s="104" t="s">
        <v>262</v>
      </c>
      <c r="C2" s="104"/>
      <c r="D2" s="104"/>
      <c r="E2" s="104"/>
      <c r="F2" s="104"/>
      <c r="G2" s="104"/>
      <c r="H2" s="104"/>
      <c r="I2" s="104"/>
      <c r="J2" s="104"/>
    </row>
    <row r="4" spans="2:10" x14ac:dyDescent="0.25">
      <c r="B4" s="26" t="s">
        <v>205</v>
      </c>
      <c r="C4" s="26" t="s">
        <v>3</v>
      </c>
      <c r="D4" s="26" t="s">
        <v>4</v>
      </c>
    </row>
    <row r="5" spans="2:10" x14ac:dyDescent="0.25">
      <c r="B5" s="26">
        <v>57</v>
      </c>
      <c r="C5" s="27">
        <v>25.00251543591585</v>
      </c>
      <c r="D5" s="27">
        <v>0</v>
      </c>
      <c r="E5" s="29"/>
    </row>
    <row r="6" spans="2:10" x14ac:dyDescent="0.25">
      <c r="B6" s="26">
        <v>57.25</v>
      </c>
      <c r="C6" s="27">
        <v>1.2534645824921586</v>
      </c>
      <c r="D6" s="27">
        <v>0</v>
      </c>
    </row>
    <row r="7" spans="2:10" x14ac:dyDescent="0.25">
      <c r="B7" s="26">
        <v>57.5</v>
      </c>
      <c r="C7" s="27">
        <v>1.3519273277894817</v>
      </c>
      <c r="D7" s="27">
        <v>0</v>
      </c>
    </row>
    <row r="8" spans="2:10" x14ac:dyDescent="0.25">
      <c r="B8" s="26">
        <v>57.75</v>
      </c>
      <c r="C8" s="27">
        <v>1.6076885338434204</v>
      </c>
      <c r="D8" s="27">
        <v>0</v>
      </c>
    </row>
    <row r="9" spans="2:10" x14ac:dyDescent="0.25">
      <c r="B9" s="26">
        <v>58</v>
      </c>
      <c r="C9" s="27">
        <v>1.5266028710361137</v>
      </c>
      <c r="D9" s="27">
        <v>0</v>
      </c>
    </row>
    <row r="10" spans="2:10" x14ac:dyDescent="0.25">
      <c r="B10" s="26">
        <v>58.25</v>
      </c>
      <c r="C10" s="27">
        <v>1.5964383798617143</v>
      </c>
      <c r="D10" s="27">
        <v>0</v>
      </c>
    </row>
    <row r="11" spans="2:10" x14ac:dyDescent="0.25">
      <c r="B11" s="26">
        <v>58.5</v>
      </c>
      <c r="C11" s="27">
        <v>2.0870328924548058</v>
      </c>
      <c r="D11" s="27">
        <v>0</v>
      </c>
    </row>
    <row r="12" spans="2:10" x14ac:dyDescent="0.25">
      <c r="B12" s="26">
        <v>58.75</v>
      </c>
      <c r="C12" s="27">
        <v>1.2267504931824411</v>
      </c>
      <c r="D12" s="27">
        <v>0</v>
      </c>
    </row>
    <row r="13" spans="2:10" x14ac:dyDescent="0.25">
      <c r="B13" s="26">
        <v>59</v>
      </c>
      <c r="C13" s="27">
        <v>1.4720941044492264</v>
      </c>
      <c r="D13" s="27">
        <v>0</v>
      </c>
    </row>
    <row r="14" spans="2:10" x14ac:dyDescent="0.25">
      <c r="B14" s="26">
        <v>59.25</v>
      </c>
      <c r="C14" s="27">
        <v>1.9290226086405071</v>
      </c>
      <c r="D14" s="27">
        <v>2.5353298399459902E-2</v>
      </c>
    </row>
    <row r="15" spans="2:10" x14ac:dyDescent="0.25">
      <c r="B15" s="26">
        <v>59.5</v>
      </c>
      <c r="C15" s="27">
        <v>2.042233938407664</v>
      </c>
      <c r="D15" s="27">
        <v>0</v>
      </c>
    </row>
    <row r="16" spans="2:10" x14ac:dyDescent="0.25">
      <c r="B16" s="26">
        <v>59.75</v>
      </c>
      <c r="C16" s="27">
        <v>1.8753706251649183</v>
      </c>
      <c r="D16" s="27">
        <v>2.5353298399459902E-2</v>
      </c>
    </row>
    <row r="17" spans="2:6" x14ac:dyDescent="0.25">
      <c r="B17" s="26">
        <v>60</v>
      </c>
      <c r="C17" s="27">
        <v>5.8057632566008985</v>
      </c>
      <c r="D17" s="27">
        <v>21.190312105528758</v>
      </c>
    </row>
    <row r="18" spans="2:6" x14ac:dyDescent="0.25">
      <c r="B18" s="26">
        <v>60.25</v>
      </c>
      <c r="C18" s="27">
        <v>2.0645455862207447</v>
      </c>
      <c r="D18" s="27">
        <v>2.4229289048280314</v>
      </c>
    </row>
    <row r="19" spans="2:6" x14ac:dyDescent="0.25">
      <c r="B19" s="26">
        <v>60.5</v>
      </c>
      <c r="C19" s="27">
        <v>2.4348177241244517</v>
      </c>
      <c r="D19" s="27">
        <v>2.8137288402601377</v>
      </c>
    </row>
    <row r="20" spans="2:6" x14ac:dyDescent="0.25">
      <c r="B20" s="26">
        <v>60.75</v>
      </c>
      <c r="C20" s="27">
        <v>2.26474888732711</v>
      </c>
      <c r="D20" s="27">
        <v>2.7790155408788708</v>
      </c>
    </row>
    <row r="21" spans="2:6" x14ac:dyDescent="0.25">
      <c r="B21" s="26">
        <v>61</v>
      </c>
      <c r="C21" s="27">
        <v>2.1714507424193967</v>
      </c>
      <c r="D21" s="27">
        <v>3.2711351811136749</v>
      </c>
    </row>
    <row r="22" spans="2:6" x14ac:dyDescent="0.25">
      <c r="B22" s="26">
        <v>61.25</v>
      </c>
      <c r="C22" s="27">
        <v>1.4950462424627549</v>
      </c>
      <c r="D22" s="27">
        <v>2.1128430041461943</v>
      </c>
    </row>
    <row r="23" spans="2:6" x14ac:dyDescent="0.25">
      <c r="B23" s="26">
        <v>61.5</v>
      </c>
      <c r="C23" s="27">
        <v>1.5183270926070753</v>
      </c>
      <c r="D23" s="27">
        <v>1.4256124955768525</v>
      </c>
    </row>
    <row r="24" spans="2:6" x14ac:dyDescent="0.25">
      <c r="B24" s="26">
        <v>61.75</v>
      </c>
      <c r="C24" s="27">
        <v>1.8558817279417155</v>
      </c>
      <c r="D24" s="27">
        <v>1.812029776764075</v>
      </c>
    </row>
    <row r="25" spans="2:6" x14ac:dyDescent="0.25">
      <c r="B25" s="26">
        <v>62</v>
      </c>
      <c r="C25" s="27">
        <v>31.03742922811842</v>
      </c>
      <c r="D25" s="27">
        <v>36.867768249929235</v>
      </c>
    </row>
    <row r="26" spans="2:6" x14ac:dyDescent="0.25">
      <c r="B26" s="26">
        <v>62.25</v>
      </c>
      <c r="C26" s="27">
        <v>0.3740504721485069</v>
      </c>
      <c r="D26" s="27">
        <v>0.64250306553572656</v>
      </c>
    </row>
    <row r="27" spans="2:6" x14ac:dyDescent="0.25">
      <c r="B27" s="26">
        <v>62.5</v>
      </c>
      <c r="C27" s="27">
        <v>0.17257694068785917</v>
      </c>
      <c r="D27" s="27">
        <v>1.3166908171058482</v>
      </c>
    </row>
    <row r="28" spans="2:6" x14ac:dyDescent="0.25">
      <c r="B28" s="26">
        <v>62.75</v>
      </c>
      <c r="C28" s="27">
        <v>5.0071003018354057E-2</v>
      </c>
      <c r="D28" s="27">
        <v>0.93353009168726031</v>
      </c>
      <c r="F28" s="6"/>
    </row>
    <row r="29" spans="2:6" x14ac:dyDescent="0.25">
      <c r="B29" s="26">
        <v>63</v>
      </c>
      <c r="C29" s="27">
        <v>0.30631388277663057</v>
      </c>
      <c r="D29" s="27">
        <v>1.1634794341058974</v>
      </c>
    </row>
    <row r="30" spans="2:6" x14ac:dyDescent="0.25">
      <c r="B30" s="26">
        <v>63.25</v>
      </c>
      <c r="C30" s="27">
        <v>0.17441980539497307</v>
      </c>
      <c r="D30" s="27">
        <v>0.68482725686247448</v>
      </c>
    </row>
    <row r="31" spans="2:6" x14ac:dyDescent="0.25">
      <c r="B31" s="26">
        <v>63.5</v>
      </c>
      <c r="C31" s="27">
        <v>0.14588846456153326</v>
      </c>
      <c r="D31" s="27">
        <v>0.78791684883237378</v>
      </c>
    </row>
    <row r="32" spans="2:6" x14ac:dyDescent="0.25">
      <c r="B32" s="26">
        <v>63.75</v>
      </c>
      <c r="C32" s="27">
        <v>7.507542239452572E-2</v>
      </c>
      <c r="D32" s="27">
        <v>0.541801544044752</v>
      </c>
    </row>
    <row r="33" spans="2:9" x14ac:dyDescent="0.25">
      <c r="B33" s="26">
        <v>64</v>
      </c>
      <c r="C33" s="27">
        <v>2.5025140798175277E-2</v>
      </c>
      <c r="D33" s="27">
        <v>0.92272933800569645</v>
      </c>
    </row>
    <row r="34" spans="2:9" x14ac:dyDescent="0.25">
      <c r="B34" s="26">
        <v>64.25</v>
      </c>
      <c r="C34" s="27">
        <v>0.21083072528339752</v>
      </c>
      <c r="D34" s="27">
        <v>1.0709450718827731</v>
      </c>
    </row>
    <row r="35" spans="2:9" x14ac:dyDescent="0.25">
      <c r="B35" s="26">
        <v>64.5</v>
      </c>
      <c r="C35" s="27">
        <v>0.19287800572458427</v>
      </c>
      <c r="D35" s="27">
        <v>0.97671502481016181</v>
      </c>
    </row>
    <row r="36" spans="2:9" x14ac:dyDescent="0.25">
      <c r="B36" s="26">
        <v>64.75</v>
      </c>
      <c r="C36" s="27">
        <v>0.27391687704026979</v>
      </c>
      <c r="D36" s="27">
        <v>1.1348887440495896</v>
      </c>
    </row>
    <row r="37" spans="2:9" x14ac:dyDescent="0.25">
      <c r="B37" s="26">
        <v>65</v>
      </c>
      <c r="C37" s="27">
        <v>0.26063030745829141</v>
      </c>
      <c r="D37" s="27">
        <v>0.58630232729843312</v>
      </c>
    </row>
    <row r="38" spans="2:9" x14ac:dyDescent="0.25">
      <c r="B38" s="26">
        <v>65.25</v>
      </c>
      <c r="C38" s="27">
        <v>2.50458622201787E-2</v>
      </c>
      <c r="D38" s="27">
        <v>1.0447357856355119</v>
      </c>
    </row>
    <row r="39" spans="2:9" x14ac:dyDescent="0.25">
      <c r="B39" s="26">
        <v>65.5</v>
      </c>
      <c r="C39" s="27">
        <v>0.14937394317479435</v>
      </c>
      <c r="D39" s="27">
        <v>0.54301782118798791</v>
      </c>
    </row>
    <row r="40" spans="2:9" x14ac:dyDescent="0.25">
      <c r="B40" s="26">
        <v>65.75</v>
      </c>
      <c r="C40" s="27">
        <v>0.25452018752900407</v>
      </c>
      <c r="D40" s="27">
        <v>0.46875089910683776</v>
      </c>
    </row>
    <row r="41" spans="2:9" x14ac:dyDescent="0.25">
      <c r="B41" s="26">
        <v>66</v>
      </c>
      <c r="C41" s="27">
        <v>0.14879975594941616</v>
      </c>
      <c r="D41" s="27">
        <v>0.50349386161132603</v>
      </c>
    </row>
    <row r="42" spans="2:9" x14ac:dyDescent="0.25">
      <c r="B42" s="26">
        <v>66.25</v>
      </c>
      <c r="C42" s="27">
        <v>0.18470296172104164</v>
      </c>
      <c r="D42" s="27">
        <v>0.79586422915475308</v>
      </c>
    </row>
    <row r="43" spans="2:9" x14ac:dyDescent="0.25">
      <c r="B43" s="26">
        <v>66.5</v>
      </c>
      <c r="C43" s="27">
        <v>0</v>
      </c>
      <c r="D43" s="27">
        <v>0.40634469416919206</v>
      </c>
    </row>
    <row r="44" spans="2:9" x14ac:dyDescent="0.25">
      <c r="B44" s="26">
        <v>66.75</v>
      </c>
      <c r="C44" s="27">
        <v>0.18468224029903826</v>
      </c>
      <c r="D44" s="27">
        <v>0.32222531658894821</v>
      </c>
    </row>
    <row r="45" spans="2:9" x14ac:dyDescent="0.25">
      <c r="B45" s="26">
        <v>67</v>
      </c>
      <c r="C45" s="27">
        <v>3.1720457207585908</v>
      </c>
      <c r="D45" s="27">
        <v>10.407157132499737</v>
      </c>
    </row>
    <row r="47" spans="2:9" x14ac:dyDescent="0.25">
      <c r="B47" s="101" t="s">
        <v>206</v>
      </c>
      <c r="C47" s="102"/>
      <c r="D47" s="102"/>
      <c r="E47" s="102"/>
      <c r="F47" s="102"/>
      <c r="G47" s="102"/>
      <c r="H47" s="102"/>
      <c r="I47" s="102"/>
    </row>
    <row r="48" spans="2:9" x14ac:dyDescent="0.25">
      <c r="B48" s="100" t="s">
        <v>196</v>
      </c>
      <c r="C48" s="100"/>
      <c r="D48" s="100"/>
      <c r="E48" s="100"/>
      <c r="F48" s="100"/>
      <c r="G48" s="100"/>
      <c r="H48" s="100"/>
      <c r="I48" s="100"/>
    </row>
  </sheetData>
  <mergeCells count="3">
    <mergeCell ref="B48:I48"/>
    <mergeCell ref="B47:I47"/>
    <mergeCell ref="B2:J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showGridLines="0" workbookViewId="0"/>
  </sheetViews>
  <sheetFormatPr baseColWidth="10" defaultColWidth="11.42578125" defaultRowHeight="12.75" x14ac:dyDescent="0.25"/>
  <cols>
    <col min="1" max="1" width="5.5703125" style="25" customWidth="1"/>
    <col min="2" max="16384" width="11.42578125" style="25"/>
  </cols>
  <sheetData>
    <row r="1" spans="2:5" ht="21.75" customHeight="1" x14ac:dyDescent="0.25"/>
    <row r="2" spans="2:5" x14ac:dyDescent="0.25">
      <c r="B2" s="2" t="s">
        <v>207</v>
      </c>
    </row>
    <row r="4" spans="2:5" x14ac:dyDescent="0.25">
      <c r="B4" s="26" t="s">
        <v>82</v>
      </c>
      <c r="C4" s="26" t="s">
        <v>62</v>
      </c>
      <c r="D4" s="26" t="s">
        <v>63</v>
      </c>
      <c r="E4" s="26" t="s">
        <v>14</v>
      </c>
    </row>
    <row r="5" spans="2:5" x14ac:dyDescent="0.25">
      <c r="B5" s="26">
        <v>60</v>
      </c>
      <c r="C5" s="27">
        <v>28.084647822001397</v>
      </c>
      <c r="D5" s="27">
        <v>57.061640549902783</v>
      </c>
      <c r="E5" s="28">
        <v>39.899836196154382</v>
      </c>
    </row>
    <row r="6" spans="2:5" x14ac:dyDescent="0.25">
      <c r="B6" s="26">
        <v>60.25</v>
      </c>
      <c r="C6" s="27">
        <v>4.5032850344076865</v>
      </c>
      <c r="D6" s="27">
        <v>2.7810215917522112</v>
      </c>
      <c r="E6" s="27">
        <v>3.8010428384706971</v>
      </c>
    </row>
    <row r="7" spans="2:5" x14ac:dyDescent="0.25">
      <c r="B7" s="26">
        <v>60.5</v>
      </c>
      <c r="C7" s="27">
        <v>4.0865415525991651</v>
      </c>
      <c r="D7" s="27">
        <v>2.8408044163943402</v>
      </c>
      <c r="E7" s="27">
        <v>3.5785999912664193</v>
      </c>
    </row>
    <row r="8" spans="2:5" x14ac:dyDescent="0.25">
      <c r="B8" s="26">
        <v>60.75</v>
      </c>
      <c r="C8" s="27">
        <v>3.4019624783907099</v>
      </c>
      <c r="D8" s="27">
        <v>2.1302804999084426</v>
      </c>
      <c r="E8" s="27">
        <v>2.8834420691518279</v>
      </c>
    </row>
    <row r="9" spans="2:5" x14ac:dyDescent="0.25">
      <c r="B9" s="26">
        <v>61</v>
      </c>
      <c r="C9" s="27">
        <v>2.6147888949157818</v>
      </c>
      <c r="D9" s="27">
        <v>1.9866897104799128</v>
      </c>
      <c r="E9" s="27">
        <v>2.35868536300524</v>
      </c>
    </row>
    <row r="10" spans="2:5" x14ac:dyDescent="0.25">
      <c r="B10" s="26">
        <v>61.25</v>
      </c>
      <c r="C10" s="27">
        <v>1.479582180924617</v>
      </c>
      <c r="D10" s="27">
        <v>1.1688871442157212</v>
      </c>
      <c r="E10" s="27">
        <v>1.3528982140927064</v>
      </c>
    </row>
    <row r="11" spans="2:5" x14ac:dyDescent="0.25">
      <c r="B11" s="26">
        <v>61.5</v>
      </c>
      <c r="C11" s="27">
        <v>1.4712849640234953</v>
      </c>
      <c r="D11" s="27">
        <v>1.052961489445114</v>
      </c>
      <c r="E11" s="27">
        <v>1.3007161717445554</v>
      </c>
    </row>
    <row r="12" spans="2:5" x14ac:dyDescent="0.25">
      <c r="B12" s="26">
        <v>61.75</v>
      </c>
      <c r="C12" s="27">
        <v>1.1446446482098269</v>
      </c>
      <c r="D12" s="27">
        <v>0.97819763657312486</v>
      </c>
      <c r="E12" s="27">
        <v>1.0767769155134366</v>
      </c>
    </row>
    <row r="13" spans="2:5" x14ac:dyDescent="0.25">
      <c r="B13" s="26">
        <v>62</v>
      </c>
      <c r="C13" s="27">
        <v>32.46852133351085</v>
      </c>
      <c r="D13" s="27">
        <v>11.456532880640443</v>
      </c>
      <c r="E13" s="27">
        <v>23.901013862414803</v>
      </c>
    </row>
    <row r="14" spans="2:5" x14ac:dyDescent="0.25">
      <c r="B14" s="26">
        <v>62.25</v>
      </c>
      <c r="C14" s="27">
        <v>0.93611993555123074</v>
      </c>
      <c r="D14" s="27">
        <v>0.3662463464761358</v>
      </c>
      <c r="E14" s="27">
        <v>0.70375752763670429</v>
      </c>
    </row>
    <row r="15" spans="2:5" x14ac:dyDescent="0.25">
      <c r="B15" s="26">
        <v>62.5</v>
      </c>
      <c r="C15" s="27">
        <v>1.4765728149023585</v>
      </c>
      <c r="D15" s="27">
        <v>0.74206297534158905</v>
      </c>
      <c r="E15" s="27">
        <v>1.1770810008769808</v>
      </c>
    </row>
    <row r="16" spans="2:5" x14ac:dyDescent="0.25">
      <c r="B16" s="26">
        <v>62.75</v>
      </c>
      <c r="C16" s="27">
        <v>1.0827175051458759</v>
      </c>
      <c r="D16" s="27">
        <v>1.3696447487302732</v>
      </c>
      <c r="E16" s="27">
        <v>1.1997103023094642</v>
      </c>
    </row>
    <row r="17" spans="2:5" x14ac:dyDescent="0.25">
      <c r="B17" s="26">
        <v>63</v>
      </c>
      <c r="C17" s="27">
        <v>0.69415778999422784</v>
      </c>
      <c r="D17" s="27">
        <v>0.67620373286463487</v>
      </c>
      <c r="E17" s="27">
        <v>0.68683713498152921</v>
      </c>
    </row>
    <row r="18" spans="2:5" x14ac:dyDescent="0.25">
      <c r="B18" s="26">
        <v>63.25</v>
      </c>
      <c r="C18" s="27">
        <v>0.66642128163296677</v>
      </c>
      <c r="D18" s="27">
        <v>0.5103703635013308</v>
      </c>
      <c r="E18" s="27">
        <v>0.60279249133722745</v>
      </c>
    </row>
    <row r="19" spans="2:5" x14ac:dyDescent="0.25">
      <c r="B19" s="26">
        <v>63.5</v>
      </c>
      <c r="C19" s="27">
        <v>0.45542084666639709</v>
      </c>
      <c r="D19" s="27">
        <v>0.92005073857908626</v>
      </c>
      <c r="E19" s="27">
        <v>0.64487079230981936</v>
      </c>
    </row>
    <row r="20" spans="2:5" x14ac:dyDescent="0.25">
      <c r="B20" s="26">
        <v>63.75</v>
      </c>
      <c r="C20" s="27">
        <v>1.0506163087754659</v>
      </c>
      <c r="D20" s="27">
        <v>0.4617293731076601</v>
      </c>
      <c r="E20" s="27">
        <v>0.81050132716478673</v>
      </c>
    </row>
    <row r="21" spans="2:5" x14ac:dyDescent="0.25">
      <c r="B21" s="26">
        <v>64</v>
      </c>
      <c r="C21" s="27">
        <v>0.83179317383451634</v>
      </c>
      <c r="D21" s="27">
        <v>0.35378636997540608</v>
      </c>
      <c r="E21" s="27">
        <v>0.63688887562954499</v>
      </c>
    </row>
    <row r="22" spans="2:5" x14ac:dyDescent="0.25">
      <c r="B22" s="26">
        <v>64.25</v>
      </c>
      <c r="C22" s="27">
        <v>0.76404211968066849</v>
      </c>
      <c r="D22" s="27">
        <v>0.30435512246705981</v>
      </c>
      <c r="E22" s="27">
        <v>0.5766076085763524</v>
      </c>
    </row>
    <row r="23" spans="2:5" x14ac:dyDescent="0.25">
      <c r="B23" s="26">
        <v>64.5</v>
      </c>
      <c r="C23" s="27">
        <v>0.39936827065989711</v>
      </c>
      <c r="D23" s="27">
        <v>0.5883892048791145</v>
      </c>
      <c r="E23" s="27">
        <v>0.47644037974415054</v>
      </c>
    </row>
    <row r="24" spans="2:5" x14ac:dyDescent="0.25">
      <c r="B24" s="26">
        <v>64.75</v>
      </c>
      <c r="C24" s="27">
        <v>0.46323060472797095</v>
      </c>
      <c r="D24" s="27">
        <v>0.36299020708012403</v>
      </c>
      <c r="E24" s="27">
        <v>0.4223582066834039</v>
      </c>
    </row>
    <row r="25" spans="2:5" x14ac:dyDescent="0.25">
      <c r="B25" s="26">
        <v>65</v>
      </c>
      <c r="C25" s="27">
        <v>0.40253457036557122</v>
      </c>
      <c r="D25" s="27">
        <v>0.20100468857522918</v>
      </c>
      <c r="E25" s="27">
        <v>0.32036201578985291</v>
      </c>
    </row>
    <row r="26" spans="2:5" x14ac:dyDescent="0.25">
      <c r="B26" s="26">
        <v>65.25</v>
      </c>
      <c r="C26" s="27">
        <v>0.62640196193524988</v>
      </c>
      <c r="D26" s="27">
        <v>0.25009085304751183</v>
      </c>
      <c r="E26" s="27">
        <v>0.47296345019783731</v>
      </c>
    </row>
    <row r="27" spans="2:5" x14ac:dyDescent="0.25">
      <c r="B27" s="26">
        <v>65.5</v>
      </c>
      <c r="C27" s="27">
        <v>0.34835737624865065</v>
      </c>
      <c r="D27" s="27">
        <v>0.3091422548943995</v>
      </c>
      <c r="E27" s="27">
        <v>0.33236765466965429</v>
      </c>
    </row>
    <row r="28" spans="2:5" x14ac:dyDescent="0.25">
      <c r="B28" s="26">
        <v>65.75</v>
      </c>
      <c r="C28" s="27">
        <v>0.48597063908188609</v>
      </c>
      <c r="D28" s="27">
        <v>0.17446384287829134</v>
      </c>
      <c r="E28" s="27">
        <v>0.35895568237002345</v>
      </c>
    </row>
    <row r="29" spans="2:5" x14ac:dyDescent="0.25">
      <c r="B29" s="26">
        <v>66</v>
      </c>
      <c r="C29" s="27">
        <v>0.19122783029403925</v>
      </c>
      <c r="D29" s="27">
        <v>0.28042883275451458</v>
      </c>
      <c r="E29" s="27">
        <v>0.227598983682189</v>
      </c>
    </row>
    <row r="30" spans="2:5" x14ac:dyDescent="0.25">
      <c r="B30" s="26">
        <v>66.25</v>
      </c>
      <c r="C30" s="27">
        <v>0.34681870932870507</v>
      </c>
      <c r="D30" s="27">
        <v>0.539305539688124</v>
      </c>
      <c r="E30" s="27">
        <v>0.42530401598546924</v>
      </c>
    </row>
    <row r="31" spans="2:5" x14ac:dyDescent="0.25">
      <c r="B31" s="26">
        <v>66.5</v>
      </c>
      <c r="C31" s="27">
        <v>0.22707312357901771</v>
      </c>
      <c r="D31" s="27">
        <v>0.15073562848355115</v>
      </c>
      <c r="E31" s="27">
        <v>0.19594698523080142</v>
      </c>
    </row>
    <row r="32" spans="2:5" x14ac:dyDescent="0.25">
      <c r="B32" s="26">
        <v>66.75</v>
      </c>
      <c r="C32" s="27">
        <v>0.22358881812709419</v>
      </c>
      <c r="D32" s="27">
        <v>0.4116548762028972</v>
      </c>
      <c r="E32" s="27">
        <v>0.30027158240892571</v>
      </c>
    </row>
    <row r="33" spans="2:9" x14ac:dyDescent="0.25">
      <c r="B33" s="26">
        <v>67</v>
      </c>
      <c r="C33" s="27">
        <v>8.7089671315763386</v>
      </c>
      <c r="D33" s="27">
        <v>8.5481351314296514</v>
      </c>
      <c r="E33" s="27">
        <v>8.6433888848559626</v>
      </c>
    </row>
    <row r="35" spans="2:9" x14ac:dyDescent="0.25">
      <c r="B35" s="101" t="s">
        <v>199</v>
      </c>
      <c r="C35" s="102"/>
      <c r="D35" s="102"/>
      <c r="E35" s="102"/>
      <c r="F35" s="102"/>
      <c r="G35" s="102"/>
      <c r="H35" s="102"/>
      <c r="I35" s="102"/>
    </row>
    <row r="36" spans="2:9" x14ac:dyDescent="0.25">
      <c r="B36" s="100" t="s">
        <v>196</v>
      </c>
      <c r="C36" s="100"/>
      <c r="D36" s="100"/>
      <c r="E36" s="100"/>
      <c r="F36" s="100"/>
      <c r="G36" s="100"/>
      <c r="H36" s="100"/>
      <c r="I36" s="100"/>
    </row>
  </sheetData>
  <mergeCells count="2">
    <mergeCell ref="B36:I36"/>
    <mergeCell ref="B35:I3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Graphique 1. Récapitulatif</vt:lpstr>
      <vt:lpstr>Graphique 2. Décomposition</vt:lpstr>
      <vt:lpstr>Graphique 3</vt:lpstr>
      <vt:lpstr>Graphique 4. Illustration</vt:lpstr>
      <vt:lpstr>Graphique 5. Hypothèse salaires</vt:lpstr>
      <vt:lpstr>Graphique 6. Hypothèse primes</vt:lpstr>
      <vt:lpstr>Graphique 7. Hypothèse AA</vt:lpstr>
      <vt:lpstr>Graphique 8. Categ actives</vt:lpstr>
      <vt:lpstr>Graphique 9. Categ sédentaires</vt:lpstr>
      <vt:lpstr>Graphiques 10 à 14. AA - brut</vt:lpstr>
      <vt:lpstr>Graphique 15. Taux cotisation</vt:lpstr>
      <vt:lpstr>Graphique 16. Décompo1- brut</vt:lpstr>
      <vt:lpstr>Graphique 17. Décompo1- net</vt:lpstr>
      <vt:lpstr>Graphique 18. Décompo1- écart</vt:lpstr>
      <vt:lpstr>Graphique 19. Décompo2- brut</vt:lpstr>
      <vt:lpstr>Graphique 20. Décompo écart 2-1</vt:lpstr>
      <vt:lpstr>Tableau 1. Contribution</vt:lpstr>
      <vt:lpstr>Tableau 2. AOD</vt:lpstr>
      <vt:lpstr>Tableau 3. Durée d'assurance</vt:lpstr>
      <vt:lpstr>Tableau 4. Synthèse différences</vt:lpstr>
      <vt:lpstr>Tableau 5. Répartition assurés</vt:lpstr>
      <vt:lpstr>Tableau 6. Surcote</vt:lpstr>
      <vt:lpstr>Tableaux 7 à 10 et 12. Contrib</vt:lpstr>
      <vt:lpstr>Tableau 11. Brut net.</vt:lpstr>
      <vt:lpstr>Tableau 13. Dispersion.</vt:lpstr>
      <vt:lpstr>Tableau 14. Déciles.</vt:lpstr>
      <vt:lpstr>Tableau 15. Cotisations primes</vt:lpstr>
      <vt:lpstr>Tableau 16. Cotisations niveau</vt:lpstr>
      <vt:lpstr>Tableau 17. Bilan cycle de vie</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MARINO, Anthony (DREES/OS/RETR)</dc:creator>
  <cp:lastModifiedBy>CASTAING, Elisabeth (DREES/DIRECTION)</cp:lastModifiedBy>
  <dcterms:created xsi:type="dcterms:W3CDTF">2022-10-13T14:06:22Z</dcterms:created>
  <dcterms:modified xsi:type="dcterms:W3CDTF">2022-11-10T16:37:41Z</dcterms:modified>
</cp:coreProperties>
</file>