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I:\BPC\03_PUBLICATIONS\01-Publications\• Etudes et Résultats\ER RAC 21-10\6-Mise en ligne\"/>
    </mc:Choice>
  </mc:AlternateContent>
  <xr:revisionPtr revIDLastSave="0" documentId="13_ncr:1_{066C67E5-5C05-4B93-8913-6FDC7295BA8E}" xr6:coauthVersionLast="47" xr6:coauthVersionMax="47" xr10:uidLastSave="{00000000-0000-0000-0000-000000000000}"/>
  <bookViews>
    <workbookView xWindow="25080" yWindow="-120" windowWidth="25440" windowHeight="15270" xr2:uid="{00000000-000D-0000-FFFF-FFFF00000000}"/>
  </bookViews>
  <sheets>
    <sheet name="Graphique 1" sheetId="3" r:id="rId1"/>
    <sheet name="Graphique 2" sheetId="19" r:id="rId2"/>
    <sheet name="Graphique 3" sheetId="24" r:id="rId3"/>
    <sheet name="Graphique 4" sheetId="25" r:id="rId4"/>
    <sheet name="Graphique 5" sheetId="34" r:id="rId5"/>
    <sheet name="Tableau complémentaire A" sheetId="32" r:id="rId6"/>
    <sheet name="Tableau complémentaire B" sheetId="18" r:id="rId7"/>
    <sheet name="Tableau complémentaire C" sheetId="21" r:id="rId8"/>
    <sheet name="Tableau complémentaire D " sheetId="23" r:id="rId9"/>
    <sheet name="Tableau complémentaire E" sheetId="22" r:id="rId10"/>
    <sheet name="Tableau complémentaire F" sheetId="33" r:id="rId11"/>
  </sheets>
  <externalReferences>
    <externalReference r:id="rId12"/>
    <externalReference r:id="rId13"/>
    <externalReference r:id="rId14"/>
    <externalReference r:id="rId15"/>
  </externalReferences>
  <definedNames>
    <definedName name="_xlnm._FilterDatabase" localSheetId="2" hidden="1">'Graphique 3'!$B$4:$D$4</definedName>
    <definedName name="_xlnm._FilterDatabase" localSheetId="3" hidden="1">'Graphique 4'!$B$5:$D$5</definedName>
    <definedName name="_xlnm._FilterDatabase" localSheetId="8" hidden="1">'Tableau complémentaire D '!$B$4:$D$4</definedName>
    <definedName name="_xlnm._FilterDatabase" localSheetId="9" hidden="1">'Tableau complémentaire E'!$B$4:$O$34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9" l="1"/>
  <c r="D18" i="19" s="1"/>
  <c r="C20" i="19"/>
  <c r="C18" i="19" s="1"/>
  <c r="D15" i="19"/>
  <c r="C15" i="19"/>
  <c r="D10" i="19"/>
  <c r="C10" i="19"/>
  <c r="D6" i="19"/>
  <c r="C6" i="19"/>
  <c r="D20" i="18"/>
  <c r="D18" i="18" s="1"/>
  <c r="E20" i="18"/>
  <c r="E18" i="18" s="1"/>
  <c r="F20" i="18"/>
  <c r="F18" i="18" s="1"/>
  <c r="G20" i="18"/>
  <c r="G18" i="18" s="1"/>
  <c r="H20" i="18"/>
  <c r="H18" i="18" s="1"/>
  <c r="C20" i="18"/>
  <c r="C18" i="18" s="1"/>
  <c r="D15" i="18"/>
  <c r="E15" i="18"/>
  <c r="F15" i="18"/>
  <c r="G15" i="18"/>
  <c r="H15" i="18"/>
  <c r="C15" i="18"/>
  <c r="D10" i="18"/>
  <c r="E10" i="18"/>
  <c r="F10" i="18"/>
  <c r="G10" i="18"/>
  <c r="H10" i="18"/>
  <c r="C10" i="18"/>
  <c r="D6" i="18"/>
  <c r="E6" i="18"/>
  <c r="F6" i="18"/>
  <c r="G6" i="18"/>
  <c r="H6" i="18"/>
  <c r="C6" i="18"/>
  <c r="C17" i="3" l="1"/>
  <c r="C16" i="3"/>
  <c r="C15" i="3"/>
  <c r="C6" i="3"/>
  <c r="C7" i="3"/>
  <c r="C8" i="3"/>
  <c r="C9" i="3"/>
  <c r="C10" i="3"/>
  <c r="C11" i="3"/>
  <c r="C12" i="3"/>
  <c r="C13" i="3"/>
  <c r="C14" i="3"/>
  <c r="C5" i="3"/>
</calcChain>
</file>

<file path=xl/sharedStrings.xml><?xml version="1.0" encoding="utf-8"?>
<sst xmlns="http://schemas.openxmlformats.org/spreadsheetml/2006/main" count="327" uniqueCount="169">
  <si>
    <t>Ensemble</t>
  </si>
  <si>
    <t>Ensemble des soins</t>
  </si>
  <si>
    <t>Optique</t>
  </si>
  <si>
    <t>Médecins généralistes</t>
  </si>
  <si>
    <t>ORL</t>
  </si>
  <si>
    <t>Ophtalmologue</t>
  </si>
  <si>
    <t>Chirurgien</t>
  </si>
  <si>
    <t>Cliniques privées</t>
  </si>
  <si>
    <t>Orthodontie</t>
  </si>
  <si>
    <t>Psychiatre</t>
  </si>
  <si>
    <t>Cardiologue</t>
  </si>
  <si>
    <t>Dermatologue</t>
  </si>
  <si>
    <t>Radiologue</t>
  </si>
  <si>
    <t>Moyenne</t>
  </si>
  <si>
    <t>Lunettes panier libre</t>
  </si>
  <si>
    <t>Appareil auditif panier libre</t>
  </si>
  <si>
    <t>Auxiliaires médicaux</t>
  </si>
  <si>
    <t>C2S</t>
  </si>
  <si>
    <t>Dernier dixième</t>
  </si>
  <si>
    <t>5 derniers centièmes</t>
  </si>
  <si>
    <t>Dernier centième</t>
  </si>
  <si>
    <t>Autres appareils auditifs</t>
  </si>
  <si>
    <t>Autres soins dentaires</t>
  </si>
  <si>
    <t>Soins dentaires prothétiques panier libre ou modéré</t>
  </si>
  <si>
    <t>Autres spécialistes</t>
  </si>
  <si>
    <t>Gynécologue</t>
  </si>
  <si>
    <t>Autres dispositifs optiques</t>
  </si>
  <si>
    <t>Dispositifs médicaux (hors optique, dentaire, auditif)</t>
  </si>
  <si>
    <t>Dentaire</t>
  </si>
  <si>
    <t>Appareils auditifs</t>
  </si>
  <si>
    <t>Professionnels de santé</t>
  </si>
  <si>
    <t xml:space="preserve">10 % des C2S dont les dépassements sont les plus élevés </t>
  </si>
  <si>
    <t>Population</t>
  </si>
  <si>
    <t>Moins de 20 ans</t>
  </si>
  <si>
    <t>60 ans ou plus</t>
  </si>
  <si>
    <t>Femmes</t>
  </si>
  <si>
    <t>Hommes</t>
  </si>
  <si>
    <t>ALD</t>
  </si>
  <si>
    <t>Non-ALD</t>
  </si>
  <si>
    <t>C2S gratuite</t>
  </si>
  <si>
    <t>C2S payante</t>
  </si>
  <si>
    <t>Paris</t>
  </si>
  <si>
    <t>Pas-de-Calais</t>
  </si>
  <si>
    <t>Nord</t>
  </si>
  <si>
    <t>Bouches-du-Rhône</t>
  </si>
  <si>
    <t>Autres départements de France métropolitaine</t>
  </si>
  <si>
    <t>France métropolitaine</t>
  </si>
  <si>
    <t xml:space="preserve">10 % des C2S dont 
les dépassements sont les plus élevés </t>
  </si>
  <si>
    <t>Dépassements moyens des bénéficiaires de la C2S consommant ce soin</t>
  </si>
  <si>
    <t>Dépassements moyens des non-bénéficiaires de la C2S consommant ce soin</t>
  </si>
  <si>
    <t>Taux de recours des bénéficiaires de la C2S</t>
  </si>
  <si>
    <t>Taux de recours des non-bénéficiaires de la C2S</t>
  </si>
  <si>
    <t xml:space="preserve">C2S gratuite </t>
  </si>
  <si>
    <t>n.d.</t>
  </si>
  <si>
    <t>Part des bénéficiaires de la C2S recourant à ce soin qui ne payent pas de dépassement</t>
  </si>
  <si>
    <t>Part des non-bénéficiaires de la C2S recourant à ce soin qui ne payent pas de dépassement</t>
  </si>
  <si>
    <t>Bénéficiaires de la C2S</t>
  </si>
  <si>
    <t>Ensemble de la population</t>
  </si>
  <si>
    <t>Autres soins (médicaments, transports, laboratoires, hôpital public…)</t>
  </si>
  <si>
    <t>En %</t>
  </si>
  <si>
    <t>En euros</t>
  </si>
  <si>
    <t xml:space="preserve">  Cardiologue</t>
  </si>
  <si>
    <t xml:space="preserve">  Chirurgien</t>
  </si>
  <si>
    <t xml:space="preserve">  Dermatologue</t>
  </si>
  <si>
    <t xml:space="preserve">  Gynécologue</t>
  </si>
  <si>
    <t xml:space="preserve">  Ophtalmologue</t>
  </si>
  <si>
    <t xml:space="preserve">  ORL</t>
  </si>
  <si>
    <t xml:space="preserve">  Psychiatre</t>
  </si>
  <si>
    <t xml:space="preserve">  Radiologue</t>
  </si>
  <si>
    <t xml:space="preserve">  Autres spécialistes</t>
  </si>
  <si>
    <t xml:space="preserve">  Auxiliaires médicaux</t>
  </si>
  <si>
    <t>Médecins spécialistes (hors généralistes), dont :</t>
  </si>
  <si>
    <t>Généralistes</t>
  </si>
  <si>
    <r>
      <t>1</t>
    </r>
    <r>
      <rPr>
        <vertAlign val="superscript"/>
        <sz val="8"/>
        <rFont val="Arial"/>
        <family val="2"/>
      </rPr>
      <t>er</t>
    </r>
    <r>
      <rPr>
        <sz val="8"/>
        <rFont val="Arial"/>
        <family val="2"/>
      </rPr>
      <t xml:space="preserve"> dixième</t>
    </r>
  </si>
  <si>
    <r>
      <t>2</t>
    </r>
    <r>
      <rPr>
        <vertAlign val="superscript"/>
        <sz val="8"/>
        <rFont val="Arial"/>
        <family val="2"/>
      </rPr>
      <t>e</t>
    </r>
    <r>
      <rPr>
        <sz val="8"/>
        <rFont val="Arial"/>
        <family val="2"/>
      </rPr>
      <t xml:space="preserve"> dixième</t>
    </r>
  </si>
  <si>
    <r>
      <t>3</t>
    </r>
    <r>
      <rPr>
        <vertAlign val="superscript"/>
        <sz val="8"/>
        <color theme="1"/>
        <rFont val="Arial"/>
        <family val="2"/>
      </rPr>
      <t>e</t>
    </r>
    <r>
      <rPr>
        <sz val="8"/>
        <color theme="1"/>
        <rFont val="Arial"/>
        <family val="2"/>
      </rPr>
      <t xml:space="preserve"> dixième</t>
    </r>
  </si>
  <si>
    <r>
      <t>4</t>
    </r>
    <r>
      <rPr>
        <vertAlign val="superscript"/>
        <sz val="8"/>
        <rFont val="Arial"/>
        <family val="2"/>
      </rPr>
      <t>e</t>
    </r>
    <r>
      <rPr>
        <sz val="8"/>
        <rFont val="Arial"/>
        <family val="2"/>
      </rPr>
      <t xml:space="preserve"> dixième</t>
    </r>
  </si>
  <si>
    <r>
      <t>5</t>
    </r>
    <r>
      <rPr>
        <vertAlign val="superscript"/>
        <sz val="8"/>
        <rFont val="Arial"/>
        <family val="2"/>
      </rPr>
      <t>e</t>
    </r>
    <r>
      <rPr>
        <sz val="8"/>
        <rFont val="Arial"/>
        <family val="2"/>
      </rPr>
      <t xml:space="preserve"> dixième</t>
    </r>
  </si>
  <si>
    <r>
      <t>6</t>
    </r>
    <r>
      <rPr>
        <vertAlign val="superscript"/>
        <sz val="8"/>
        <rFont val="Arial"/>
        <family val="2"/>
      </rPr>
      <t>e</t>
    </r>
    <r>
      <rPr>
        <sz val="8"/>
        <rFont val="Arial"/>
        <family val="2"/>
      </rPr>
      <t xml:space="preserve"> dixième</t>
    </r>
  </si>
  <si>
    <r>
      <t>7</t>
    </r>
    <r>
      <rPr>
        <vertAlign val="superscript"/>
        <sz val="8"/>
        <rFont val="Arial"/>
        <family val="2"/>
      </rPr>
      <t>e</t>
    </r>
    <r>
      <rPr>
        <sz val="8"/>
        <rFont val="Arial"/>
        <family val="2"/>
      </rPr>
      <t xml:space="preserve"> dixième</t>
    </r>
  </si>
  <si>
    <r>
      <t>8</t>
    </r>
    <r>
      <rPr>
        <vertAlign val="superscript"/>
        <sz val="8"/>
        <rFont val="Arial"/>
        <family val="2"/>
      </rPr>
      <t>e</t>
    </r>
    <r>
      <rPr>
        <sz val="8"/>
        <rFont val="Arial"/>
        <family val="2"/>
      </rPr>
      <t xml:space="preserve"> dixième</t>
    </r>
  </si>
  <si>
    <r>
      <t>9</t>
    </r>
    <r>
      <rPr>
        <vertAlign val="superscript"/>
        <sz val="8"/>
        <color theme="1"/>
        <rFont val="Arial"/>
        <family val="2"/>
      </rPr>
      <t>e</t>
    </r>
    <r>
      <rPr>
        <sz val="8"/>
        <color theme="1"/>
        <rFont val="Arial"/>
        <family val="2"/>
      </rPr>
      <t xml:space="preserve"> dixième</t>
    </r>
  </si>
  <si>
    <t>Gynécologues</t>
  </si>
  <si>
    <t>Psychiatres</t>
  </si>
  <si>
    <t>Stomatologues</t>
  </si>
  <si>
    <t>Ophtalmologues</t>
  </si>
  <si>
    <t>Dentaire, dont :</t>
  </si>
  <si>
    <t>Optique, dont :</t>
  </si>
  <si>
    <t>Appareils auditifs, dont :</t>
  </si>
  <si>
    <t>Professionnels de santé, dont :</t>
  </si>
  <si>
    <r>
      <t>9</t>
    </r>
    <r>
      <rPr>
        <b/>
        <vertAlign val="superscript"/>
        <sz val="8"/>
        <rFont val="Arial"/>
        <family val="2"/>
      </rPr>
      <t>e</t>
    </r>
    <r>
      <rPr>
        <b/>
        <sz val="8"/>
        <rFont val="Arial"/>
        <family val="2"/>
      </rPr>
      <t xml:space="preserve"> dixième</t>
    </r>
  </si>
  <si>
    <t>Champ de l’étude</t>
  </si>
  <si>
    <t>20-39 ans</t>
  </si>
  <si>
    <t>40-59 ans</t>
  </si>
  <si>
    <t>C2S : complémentaire santé solidaire ; SNDS : Système national des données de santé ; DSS : Direction de la Sécurité sociale ; ALD : affection de longue durée.</t>
  </si>
  <si>
    <t>Taux de recours des bénéficiaires de la C2S (en %)</t>
  </si>
  <si>
    <t>Taux de recours des non-bénéficiaires de la C2S (en %)</t>
  </si>
  <si>
    <t>Part des bénéficiaires de la C2S recourant au soin sans dépassement (en %)</t>
  </si>
  <si>
    <t>Part des non bénéficiaires de la C2S recourant au soin sans dépassement (en %)</t>
  </si>
  <si>
    <t>Taux de recours des bénéficiaires de la C2S à caractéristiques démographiques fixées (en %)</t>
  </si>
  <si>
    <t>Dépassements moyens des bénéficiaires de la C2S (en euros)</t>
  </si>
  <si>
    <t>Dépassements moyens des non-bénéficiaires de la C2S (en euros)</t>
  </si>
  <si>
    <t>Dépassements moyens des bénéficiaires de la C2S consommant ce soin (en euros)</t>
  </si>
  <si>
    <t>Dépassements moyens des non-bénéficiaires de la C2S consommant ce soin (en euros)</t>
  </si>
  <si>
    <t>Dépassement moyen des bénéficiaires de la C2S consommant ce soin avec des dépassements (en euros)</t>
  </si>
  <si>
    <t>Dépassement moyen des non-bénéficiaires de la C2S consommant ce soin avec des dépassements (en euros)</t>
  </si>
  <si>
    <r>
      <t>1</t>
    </r>
    <r>
      <rPr>
        <vertAlign val="superscript"/>
        <sz val="8"/>
        <color rgb="FF000000"/>
        <rFont val="Arial"/>
        <family val="2"/>
      </rPr>
      <t>er</t>
    </r>
    <r>
      <rPr>
        <sz val="8"/>
        <color rgb="FF000000"/>
        <rFont val="Arial"/>
        <family val="2"/>
      </rPr>
      <t xml:space="preserve"> dixième</t>
    </r>
  </si>
  <si>
    <r>
      <t>2</t>
    </r>
    <r>
      <rPr>
        <vertAlign val="superscript"/>
        <sz val="8"/>
        <color rgb="FF000000"/>
        <rFont val="Arial"/>
        <family val="2"/>
      </rPr>
      <t>e</t>
    </r>
    <r>
      <rPr>
        <sz val="8"/>
        <color rgb="FF000000"/>
        <rFont val="Arial"/>
        <family val="2"/>
      </rPr>
      <t xml:space="preserve"> dixième</t>
    </r>
  </si>
  <si>
    <r>
      <t>3</t>
    </r>
    <r>
      <rPr>
        <vertAlign val="superscript"/>
        <sz val="8"/>
        <color rgb="FF000000"/>
        <rFont val="Arial"/>
        <family val="2"/>
      </rPr>
      <t>e</t>
    </r>
    <r>
      <rPr>
        <sz val="8"/>
        <color rgb="FF000000"/>
        <rFont val="Arial"/>
        <family val="2"/>
      </rPr>
      <t xml:space="preserve"> dixième</t>
    </r>
  </si>
  <si>
    <r>
      <t>4</t>
    </r>
    <r>
      <rPr>
        <vertAlign val="superscript"/>
        <sz val="8"/>
        <color rgb="FF000000"/>
        <rFont val="Arial"/>
        <family val="2"/>
      </rPr>
      <t>e</t>
    </r>
    <r>
      <rPr>
        <sz val="8"/>
        <color rgb="FF000000"/>
        <rFont val="Arial"/>
        <family val="2"/>
      </rPr>
      <t xml:space="preserve"> dixième</t>
    </r>
  </si>
  <si>
    <r>
      <t>5</t>
    </r>
    <r>
      <rPr>
        <vertAlign val="superscript"/>
        <sz val="8"/>
        <color rgb="FF000000"/>
        <rFont val="Arial"/>
        <family val="2"/>
      </rPr>
      <t>e</t>
    </r>
    <r>
      <rPr>
        <sz val="8"/>
        <color rgb="FF000000"/>
        <rFont val="Arial"/>
        <family val="2"/>
      </rPr>
      <t xml:space="preserve"> dixième</t>
    </r>
  </si>
  <si>
    <r>
      <t>6</t>
    </r>
    <r>
      <rPr>
        <vertAlign val="superscript"/>
        <sz val="8"/>
        <color rgb="FF000000"/>
        <rFont val="Arial"/>
        <family val="2"/>
      </rPr>
      <t>e</t>
    </r>
    <r>
      <rPr>
        <sz val="8"/>
        <color rgb="FF000000"/>
        <rFont val="Arial"/>
        <family val="2"/>
      </rPr>
      <t xml:space="preserve"> dixième</t>
    </r>
  </si>
  <si>
    <r>
      <t>7</t>
    </r>
    <r>
      <rPr>
        <vertAlign val="superscript"/>
        <sz val="8"/>
        <color rgb="FF000000"/>
        <rFont val="Arial"/>
        <family val="2"/>
      </rPr>
      <t>e</t>
    </r>
    <r>
      <rPr>
        <sz val="8"/>
        <color rgb="FF000000"/>
        <rFont val="Arial"/>
        <family val="2"/>
      </rPr>
      <t xml:space="preserve"> dixième</t>
    </r>
  </si>
  <si>
    <r>
      <t>8</t>
    </r>
    <r>
      <rPr>
        <vertAlign val="superscript"/>
        <sz val="8"/>
        <color rgb="FF000000"/>
        <rFont val="Arial"/>
        <family val="2"/>
      </rPr>
      <t>e</t>
    </r>
    <r>
      <rPr>
        <sz val="8"/>
        <color rgb="FF000000"/>
        <rFont val="Arial"/>
        <family val="2"/>
      </rPr>
      <t xml:space="preserve"> dixième</t>
    </r>
  </si>
  <si>
    <r>
      <t>9</t>
    </r>
    <r>
      <rPr>
        <vertAlign val="superscript"/>
        <sz val="8"/>
        <color rgb="FF000000"/>
        <rFont val="Arial"/>
        <family val="2"/>
      </rPr>
      <t>e</t>
    </r>
    <r>
      <rPr>
        <sz val="8"/>
        <color rgb="FF000000"/>
        <rFont val="Arial"/>
        <family val="2"/>
      </rPr>
      <t xml:space="preserve"> dixième</t>
    </r>
  </si>
  <si>
    <r>
      <rPr>
        <b/>
        <sz val="8"/>
        <color theme="1"/>
        <rFont val="Arial"/>
        <family val="2"/>
      </rPr>
      <t>Lecture &gt;</t>
    </r>
    <r>
      <rPr>
        <sz val="8"/>
        <color theme="1"/>
        <rFont val="Arial"/>
        <family val="2"/>
      </rPr>
      <t xml:space="preserve"> Les bénéficiaires de la C2S qui se situent entre le 8</t>
    </r>
    <r>
      <rPr>
        <vertAlign val="superscript"/>
        <sz val="8"/>
        <color theme="1"/>
        <rFont val="Arial"/>
        <family val="2"/>
      </rPr>
      <t>e</t>
    </r>
    <r>
      <rPr>
        <sz val="8"/>
        <color theme="1"/>
        <rFont val="Arial"/>
        <family val="2"/>
      </rPr>
      <t xml:space="preserve"> et le 9</t>
    </r>
    <r>
      <rPr>
        <vertAlign val="superscript"/>
        <sz val="8"/>
        <color theme="1"/>
        <rFont val="Arial"/>
        <family val="2"/>
      </rPr>
      <t>e</t>
    </r>
    <r>
      <rPr>
        <sz val="8"/>
        <color theme="1"/>
        <rFont val="Arial"/>
        <family val="2"/>
      </rPr>
      <t xml:space="preserve"> déciles de dépassement ont un dépassement moyen par personne de 9 euros en 2021, dont 0 euro lié à des dépenses de lunettes dans le panier libre.</t>
    </r>
  </si>
  <si>
    <r>
      <rPr>
        <b/>
        <sz val="8"/>
        <color theme="1"/>
        <rFont val="Arial"/>
        <family val="2"/>
      </rPr>
      <t>Lecture &gt;</t>
    </r>
    <r>
      <rPr>
        <sz val="8"/>
        <color theme="1"/>
        <rFont val="Arial"/>
        <family val="2"/>
      </rPr>
      <t xml:space="preserve"> Les bénéficiaires de la C2S ont un dépassement moyen par personne de 10 euros en dentaire en 2021, de 23 euros s’ils ont recouru à au moins un soin dentaire. 2 % des bénéficiaires de la C2S ont des dépassements en dentaire. 95 % des bénéficiaires de la C2S ayant eu recours aux soins n’ont pas subi de dépassements. S’ils ont recouru à au moins un soin dentaire et qu’ils ont eu des dépassements, le montant moyen atteint 434 euros. 41 % des bénéficiaires de la C2S ont eu recours à au moins un soin dentaire en 2021, dont 95 % n'ont pas eu de dépassement.</t>
    </r>
  </si>
  <si>
    <r>
      <rPr>
        <b/>
        <sz val="8"/>
        <color theme="1"/>
        <rFont val="Arial"/>
        <family val="2"/>
      </rPr>
      <t>Source &gt;</t>
    </r>
    <r>
      <rPr>
        <sz val="8"/>
        <color theme="1"/>
        <rFont val="Arial"/>
        <family val="2"/>
      </rPr>
      <t xml:space="preserve"> SNDS 2021, calculs Drees (base Reste à charge).</t>
    </r>
  </si>
  <si>
    <r>
      <rPr>
        <b/>
        <sz val="8"/>
        <color theme="1"/>
        <rFont val="Arial"/>
        <family val="2"/>
      </rPr>
      <t xml:space="preserve">Source &gt; </t>
    </r>
    <r>
      <rPr>
        <sz val="8"/>
        <color theme="1"/>
        <rFont val="Arial"/>
        <family val="2"/>
      </rPr>
      <t>SNDS 2021, calculs Drees (base Reste à charge).</t>
    </r>
  </si>
  <si>
    <t>C2S : complémentaire santé solidaire.</t>
  </si>
  <si>
    <r>
      <rPr>
        <b/>
        <sz val="8"/>
        <color theme="1"/>
        <rFont val="Arial"/>
        <family val="2"/>
      </rPr>
      <t>Champ &gt;</t>
    </r>
    <r>
      <rPr>
        <sz val="8"/>
        <color theme="1"/>
        <rFont val="Arial"/>
        <family val="2"/>
      </rPr>
      <t xml:space="preserve"> Personnes qui ont eu recours en 2021 à au moins un soin remboursable par l’Assurance maladie et présenté au remboursement, France métropolitaine. </t>
    </r>
  </si>
  <si>
    <t>Moyenne de l’ensemble des bénéficiaires de la C2S</t>
  </si>
  <si>
    <r>
      <t>1</t>
    </r>
    <r>
      <rPr>
        <b/>
        <vertAlign val="superscript"/>
        <sz val="8"/>
        <rFont val="Arial"/>
        <family val="2"/>
      </rPr>
      <t>er</t>
    </r>
    <r>
      <rPr>
        <b/>
        <sz val="8"/>
        <rFont val="Arial"/>
        <family val="2"/>
      </rPr>
      <t xml:space="preserve"> au 8</t>
    </r>
    <r>
      <rPr>
        <b/>
        <vertAlign val="superscript"/>
        <sz val="8"/>
        <rFont val="Arial"/>
        <family val="2"/>
      </rPr>
      <t>e</t>
    </r>
    <r>
      <rPr>
        <b/>
        <sz val="8"/>
        <rFont val="Arial"/>
        <family val="2"/>
      </rPr>
      <t xml:space="preserve"> dixièmes</t>
    </r>
  </si>
  <si>
    <r>
      <rPr>
        <b/>
        <sz val="8"/>
        <color theme="1"/>
        <rFont val="Arial"/>
        <family val="2"/>
      </rPr>
      <t xml:space="preserve">Champ &gt; </t>
    </r>
    <r>
      <rPr>
        <sz val="8"/>
        <color theme="1"/>
        <rFont val="Arial"/>
        <family val="2"/>
      </rPr>
      <t>Bénéficiaires de la C2S de 2020 à 2022 qui ont eu recours en 2021 à au moins un soin remboursable par l’Assurance maladie et présenté au remboursement, France. Quantiles de dépassements.</t>
    </r>
  </si>
  <si>
    <t xml:space="preserve">Part de patients bénéficiaires de la C2S </t>
  </si>
  <si>
    <t>Part des dépassements dans les honoraires facturés aux patients non bénéficiaires de la C2S</t>
  </si>
  <si>
    <t>Part des dépassements dans les honoraires facturés aux patients bénéficiaires de la C2S</t>
  </si>
  <si>
    <t>Proportion des dépassements dans les honoraires facturés aux patients non bénéficiaires C2S</t>
  </si>
  <si>
    <t>Proportion des dépassements dans les honoraires facturés aux patients bénéficiaires de la C2S</t>
  </si>
  <si>
    <t xml:space="preserve">Proportion de patients bénéficiaires de la C2S </t>
  </si>
  <si>
    <r>
      <t>Insee 1</t>
    </r>
    <r>
      <rPr>
        <b/>
        <vertAlign val="superscript"/>
        <sz val="8"/>
        <rFont val="Arial"/>
        <family val="2"/>
      </rPr>
      <t>er</t>
    </r>
    <r>
      <rPr>
        <b/>
        <sz val="8"/>
        <rFont val="Arial"/>
        <family val="2"/>
      </rPr>
      <t xml:space="preserve"> janvier 2023</t>
    </r>
  </si>
  <si>
    <t>DSS 2021</t>
  </si>
  <si>
    <r>
      <t>Insee 1</t>
    </r>
    <r>
      <rPr>
        <b/>
        <vertAlign val="superscript"/>
        <sz val="8"/>
        <rFont val="Arial"/>
        <family val="2"/>
      </rPr>
      <t>er</t>
    </r>
    <r>
      <rPr>
        <b/>
        <sz val="8"/>
        <rFont val="Arial"/>
        <family val="2"/>
      </rPr>
      <t xml:space="preserve"> janvier 2022</t>
    </r>
  </si>
  <si>
    <r>
      <rPr>
        <b/>
        <sz val="8"/>
        <rFont val="Arial"/>
        <family val="2"/>
      </rPr>
      <t>Sources &gt;</t>
    </r>
    <r>
      <rPr>
        <sz val="8"/>
        <rFont val="Arial"/>
        <family val="2"/>
      </rPr>
      <t xml:space="preserve"> Champ de l'étude : SNDS 2021, calculs Drees (base Reste à charge). C2S du SNDS 2022 : SNDS 2022, calculs Drees (Panorama </t>
    </r>
    <r>
      <rPr>
        <i/>
        <sz val="8"/>
        <rFont val="Arial"/>
        <family val="2"/>
      </rPr>
      <t>La complémentaire santé</t>
    </r>
    <r>
      <rPr>
        <sz val="8"/>
        <rFont val="Arial"/>
        <family val="2"/>
      </rPr>
      <t>, 2021, Drees). Population de l'Insee au 1</t>
    </r>
    <r>
      <rPr>
        <vertAlign val="superscript"/>
        <sz val="8"/>
        <rFont val="Arial"/>
        <family val="2"/>
      </rPr>
      <t>er</t>
    </r>
    <r>
      <rPr>
        <sz val="8"/>
        <rFont val="Arial"/>
        <family val="2"/>
      </rPr>
      <t xml:space="preserve"> janvier : Insee ; chiffres publiés dans Panorama </t>
    </r>
    <r>
      <rPr>
        <i/>
        <sz val="8"/>
        <rFont val="Arial"/>
        <family val="2"/>
      </rPr>
      <t>La complémentaire santé</t>
    </r>
    <r>
      <rPr>
        <sz val="8"/>
        <rFont val="Arial"/>
        <family val="2"/>
      </rPr>
      <t xml:space="preserve"> (Drees, 2024) et dans </t>
    </r>
    <r>
      <rPr>
        <i/>
        <sz val="8"/>
        <rFont val="Arial"/>
        <family val="2"/>
      </rPr>
      <t>Rapport annuel de la C2S (DSS</t>
    </r>
    <r>
      <rPr>
        <sz val="8"/>
        <rFont val="Arial"/>
        <family val="2"/>
      </rPr>
      <t>, 2022). C2S de la DSS 2021 :</t>
    </r>
    <r>
      <rPr>
        <i/>
        <sz val="8"/>
        <rFont val="Arial"/>
        <family val="2"/>
      </rPr>
      <t xml:space="preserve"> Rapport annuel de la C2S (DSS, </t>
    </r>
    <r>
      <rPr>
        <sz val="8"/>
        <rFont val="Arial"/>
        <family val="2"/>
      </rPr>
      <t>2022).</t>
    </r>
  </si>
  <si>
    <t>Répartition des médecins selon l’intensité de leurs dépassements</t>
  </si>
  <si>
    <r>
      <t xml:space="preserve">Répartition </t>
    </r>
    <r>
      <rPr>
        <b/>
        <sz val="8"/>
        <rFont val="Arial"/>
        <family val="2"/>
      </rPr>
      <t>du</t>
    </r>
    <r>
      <rPr>
        <b/>
        <sz val="8"/>
        <color theme="1"/>
        <rFont val="Arial"/>
        <family val="2"/>
      </rPr>
      <t xml:space="preserve"> RAC selon son montant</t>
    </r>
  </si>
  <si>
    <t>Part des bénéficiaires de la C2S avec des dépassements (en %)</t>
  </si>
  <si>
    <t>SNDS 2021</t>
  </si>
  <si>
    <t>Dépassements moyens que les bénéficiaires de la C2S consommant ce soin auraient s’ils avaient la même structure démographique que les non-consommants (en euros)</t>
  </si>
  <si>
    <r>
      <t xml:space="preserve">C2S : complémentaire santé solidaire.
</t>
    </r>
    <r>
      <rPr>
        <b/>
        <sz val="8"/>
        <rFont val="Arial"/>
        <family val="2"/>
      </rPr>
      <t xml:space="preserve">Note &gt; </t>
    </r>
    <r>
      <rPr>
        <sz val="8"/>
        <rFont val="Arial"/>
        <family val="2"/>
      </rPr>
      <t>Les médecins sont répartis selon la proportion des dépassements dans leurs honoraires hors patients C2S. Le 1</t>
    </r>
    <r>
      <rPr>
        <vertAlign val="superscript"/>
        <sz val="8"/>
        <rFont val="Arial"/>
        <family val="2"/>
      </rPr>
      <t>er</t>
    </r>
    <r>
      <rPr>
        <sz val="8"/>
        <rFont val="Arial"/>
        <family val="2"/>
      </rPr>
      <t xml:space="preserve"> dixième correspond aux 10 % de médecins dont les dépassements en pourcentage de leurs honoraires totaux sont les plus faibles ; le dernier dixième, les 10 % de médecins pour lesquels ils sont les plus élevés.
</t>
    </r>
    <r>
      <rPr>
        <b/>
        <sz val="8"/>
        <rFont val="Arial"/>
        <family val="2"/>
      </rPr>
      <t xml:space="preserve">Lecture &gt; </t>
    </r>
    <r>
      <rPr>
        <sz val="8"/>
        <rFont val="Arial"/>
        <family val="2"/>
      </rPr>
      <t xml:space="preserve">La patientèle des 10 % des généralistes facturant les dépassements hors C2S les moins élevés en proportion des honoraires totaux (c’est-à-dire à hauteur de 0 % en moyenne) compte 9 % de C2S, contre 4 % pour les 10 % des généralistes facturant les dépassements les plus élevés en proportion des honoraires totaux. Pour ces derniers, les dépassements représentent en moyenne 6 % des honoraires totaux sur les consultations de patients bénéficiaires de la C2S et 25 % pour les autres patients.
</t>
    </r>
    <r>
      <rPr>
        <b/>
        <sz val="8"/>
        <rFont val="Arial"/>
        <family val="2"/>
      </rPr>
      <t xml:space="preserve">Champ &gt; </t>
    </r>
    <r>
      <rPr>
        <sz val="8"/>
        <rFont val="Arial"/>
        <family val="2"/>
      </rPr>
      <t xml:space="preserve">Médecins qui ont reçu plus de 200 patients en 2021, classés par part de dépassement parmi les honoraires totaux hors C2S, France.
</t>
    </r>
    <r>
      <rPr>
        <b/>
        <sz val="8"/>
        <rFont val="Arial"/>
        <family val="2"/>
      </rPr>
      <t xml:space="preserve">Source &gt; </t>
    </r>
    <r>
      <rPr>
        <sz val="8"/>
        <rFont val="Arial"/>
        <family val="2"/>
      </rPr>
      <t>SNDS 2021, calculs Drees.</t>
    </r>
  </si>
  <si>
    <r>
      <t xml:space="preserve">Note &gt; </t>
    </r>
    <r>
      <rPr>
        <sz val="8"/>
        <color theme="1"/>
        <rFont val="Arial"/>
        <family val="2"/>
      </rPr>
      <t xml:space="preserve">Pour les bénéficiaires de la C2S, les restes à charge incluent la liberté tarifaire sur les achats de dispositifs médicaux non pris en charge par la C2S (hors du panier ou dépassant les forfaits) et les dépassements d’honoraires. </t>
    </r>
  </si>
  <si>
    <r>
      <t xml:space="preserve">C2S : complémentaire santé solidaire.
</t>
    </r>
    <r>
      <rPr>
        <b/>
        <sz val="8"/>
        <color theme="1"/>
        <rFont val="Arial"/>
        <family val="2"/>
      </rPr>
      <t>Note &gt;</t>
    </r>
    <r>
      <rPr>
        <sz val="8"/>
        <color theme="1"/>
        <rFont val="Arial"/>
        <family val="2"/>
      </rPr>
      <t xml:space="preserve"> Pour les bénéficiaires de la C2S, les dépassements incluent la liberté tarifaire sur les achats de dispositifs médicaux non pris en charge par la C2S (hors du panier ou dépassant les forfaits) et les dépassements d’honoraires. Pour les non-bénéficiaires, cela inclut l’ensemble des montants dépassant le tarif de Sécurité sociale (liberté tarifaire ou dépassements d’honoraires) avant remboursement éventuel d’une complémentaire santé privée. De plus, les montants de liberté tarifaire dépassant le tarif de la Sécurité sociale dans les paniers 100 % santé sont annulés.
</t>
    </r>
    <r>
      <rPr>
        <b/>
        <sz val="8"/>
        <color theme="1"/>
        <rFont val="Arial"/>
        <family val="2"/>
      </rPr>
      <t xml:space="preserve">Lecture &gt; </t>
    </r>
    <r>
      <rPr>
        <sz val="8"/>
        <color theme="1"/>
        <rFont val="Arial"/>
        <family val="2"/>
      </rPr>
      <t xml:space="preserve">95 % des bénéficiaires de la C2S ayant eu recours à au moins un soin dentaire en 2021 n’ont pas eu de dépassement.
</t>
    </r>
    <r>
      <rPr>
        <b/>
        <sz val="8"/>
        <color theme="1"/>
        <rFont val="Arial"/>
        <family val="2"/>
      </rPr>
      <t>Champ &gt;</t>
    </r>
    <r>
      <rPr>
        <sz val="8"/>
        <color theme="1"/>
        <rFont val="Arial"/>
        <family val="2"/>
      </rPr>
      <t xml:space="preserve"> Personnes qui ont eu recours en 2021 à au moins un soin remboursable par l’Assurance maladie et présenté au remboursement, France.
</t>
    </r>
    <r>
      <rPr>
        <b/>
        <sz val="8"/>
        <color theme="1"/>
        <rFont val="Arial"/>
        <family val="2"/>
      </rPr>
      <t xml:space="preserve">Source &gt; </t>
    </r>
    <r>
      <rPr>
        <sz val="8"/>
        <color theme="1"/>
        <rFont val="Arial"/>
        <family val="2"/>
      </rPr>
      <t>SNDS 2021, calculs Drees (base Reste à charge).</t>
    </r>
  </si>
  <si>
    <r>
      <t xml:space="preserve">C2S : complémentaire santé solidaire.
</t>
    </r>
    <r>
      <rPr>
        <b/>
        <sz val="8"/>
        <color theme="1"/>
        <rFont val="Arial"/>
        <family val="2"/>
      </rPr>
      <t>Note &gt;</t>
    </r>
    <r>
      <rPr>
        <sz val="8"/>
        <color theme="1"/>
        <rFont val="Arial"/>
        <family val="2"/>
      </rPr>
      <t xml:space="preserve"> Pour les bénéficiaires de la C2S, les dépassements incluent la liberté tarifaire sur les achats de dispositifs médicaux non pris en charge par la C2S (hors du panier ou dépassant les forfaits) et les dépassements d’honoraires. Pour les non-bénéficiaires, cela inclut l’ensemble des montants dépassant le tarif de la Sécurité sociale (liberté tarifaire ou dépassements d’honoraires) avant remboursement éventuel d’une complémentaire santé privée. De plus, les montants de liberté tarifaire dépassant le tarif de la Sécurité sociale dans les paniers 100 % santé sont annulés.
</t>
    </r>
    <r>
      <rPr>
        <b/>
        <sz val="8"/>
        <color theme="1"/>
        <rFont val="Arial"/>
        <family val="2"/>
      </rPr>
      <t>Lecture &gt;</t>
    </r>
    <r>
      <rPr>
        <sz val="8"/>
        <color theme="1"/>
        <rFont val="Arial"/>
        <family val="2"/>
      </rPr>
      <t xml:space="preserve"> Les bénéficiaires de la C2S ayant eu recours à au moins un soin dentaire en 2021 ont eu un dépassement de 23 euros pour ce soin.
</t>
    </r>
    <r>
      <rPr>
        <b/>
        <sz val="8"/>
        <color theme="1"/>
        <rFont val="Arial"/>
        <family val="2"/>
      </rPr>
      <t>Champ &gt;</t>
    </r>
    <r>
      <rPr>
        <sz val="8"/>
        <color theme="1"/>
        <rFont val="Arial"/>
        <family val="2"/>
      </rPr>
      <t xml:space="preserve"> Personnes qui ont eu recours en 2021 à au moins un soin remboursable par l’Assurance maladie et présenté au remboursement, France.
</t>
    </r>
    <r>
      <rPr>
        <b/>
        <sz val="8"/>
        <color theme="1"/>
        <rFont val="Arial"/>
        <family val="2"/>
      </rPr>
      <t xml:space="preserve">Source &gt; </t>
    </r>
    <r>
      <rPr>
        <sz val="8"/>
        <color theme="1"/>
        <rFont val="Arial"/>
        <family val="2"/>
      </rPr>
      <t>SNDS 2021, calculs Drees (base Reste à charge).</t>
    </r>
  </si>
  <si>
    <r>
      <rPr>
        <b/>
        <sz val="8"/>
        <rFont val="Arial"/>
        <family val="2"/>
      </rPr>
      <t>Lecture &gt;</t>
    </r>
    <r>
      <rPr>
        <sz val="8"/>
        <rFont val="Arial"/>
        <family val="2"/>
      </rPr>
      <t xml:space="preserve"> Les Parisiens représentent 2,6 % des bénéficiaires de la C2S, 2,8 % des bénéficiaires de la C2S gratuite, 1,9 % des bénéficiaires de la C2S payante, 3,3 % des 10 % des bénéficiaires de la C2S aux restes à charge les plus élevés et 3,2 % de la population.</t>
    </r>
  </si>
  <si>
    <r>
      <t>Notes &gt;</t>
    </r>
    <r>
      <rPr>
        <sz val="8"/>
        <rFont val="Arial"/>
        <family val="2"/>
      </rPr>
      <t xml:space="preserve"> Pour les bénéficiaires de la C2S, les dépassements incluent la liberté tarifaire sur les achats de dispositifs médicaux non pris en charge par la C2S (hors du panier ou dépassant les forfaits) et les dépassements d’honoraires. Pour les non-bénéficiaires, cela inclut l’ensemble des montants dépassant le tarif de Sécurité sociale (liberté tarifaire ou dépassements d’honoraires) avant remboursement éventuel d’une complémentaire santé privée. De plus, les montants de liberté tarifaire dépassant le tarif de la Sécurité sociale dans les paniers 100 % santé sont annulés</t>
    </r>
    <r>
      <rPr>
        <b/>
        <sz val="8"/>
        <rFont val="Arial"/>
        <family val="2"/>
      </rPr>
      <t xml:space="preserve">. </t>
    </r>
    <r>
      <rPr>
        <sz val="8"/>
        <rFont val="Arial"/>
        <family val="2"/>
      </rPr>
      <t>Le recours aux gynécologues est calculé pour les femmes uniquement. Comme la plupart de la population est couverte par une complémentaire santé responsable (98 % des bénéficiaires de complémentaires), les biens inclus dans le 100 % santé ne contribuent pas aux dépassements. La colonne F correspond aux dépassements moyens que les bénéficiaires de la C2S supporteraient si la population de bénéficiaires de la C2S avait la même structure d'âge, de sexe et d’ALD que les non-bénéficiaires.</t>
    </r>
    <r>
      <rPr>
        <b/>
        <sz val="8"/>
        <rFont val="Arial"/>
        <family val="2"/>
      </rPr>
      <t xml:space="preserve"> </t>
    </r>
    <r>
      <rPr>
        <sz val="8"/>
        <rFont val="Arial"/>
        <family val="2"/>
      </rPr>
      <t>La dernière colonne correspond au taux de recours des bénéficiaires de la C2S dans le cas où la population de bénéficiaires C2S aurait la même structure d'âge, de sexe et d’ALD que les non-bénéficiaires. Ces deux colonnes sont obtenues à partir d’une regression (encadré 1)</t>
    </r>
    <r>
      <rPr>
        <b/>
        <sz val="8"/>
        <rFont val="Arial"/>
        <family val="2"/>
      </rPr>
      <t>.</t>
    </r>
    <r>
      <rPr>
        <sz val="8"/>
        <rFont val="Arial"/>
        <family val="2"/>
      </rPr>
      <t xml:space="preserve"> La base permettant de réaliser les agrégats présentés dans ce tableau ne permet pas de distinguer, pour les bénéficiaires de la C2S, les appareils auditifs appartenant au panier C2S des autres. </t>
    </r>
  </si>
  <si>
    <r>
      <rPr>
        <b/>
        <sz val="8"/>
        <rFont val="Arial"/>
        <family val="2"/>
      </rPr>
      <t xml:space="preserve">Champ &gt; </t>
    </r>
    <r>
      <rPr>
        <sz val="8"/>
        <rFont val="Arial"/>
        <family val="2"/>
      </rPr>
      <t xml:space="preserve">Personnes qui ont eu recours en 2021 à au moins un soin remboursable par l’Assurance maladie et présenté au remboursement, France. </t>
    </r>
  </si>
  <si>
    <r>
      <t xml:space="preserve">C2S : complémentaire santé solidaire.
</t>
    </r>
    <r>
      <rPr>
        <b/>
        <sz val="8"/>
        <color theme="1"/>
        <rFont val="Arial"/>
        <family val="2"/>
      </rPr>
      <t>Lecture &gt;</t>
    </r>
    <r>
      <rPr>
        <sz val="8"/>
        <color theme="1"/>
        <rFont val="Arial"/>
        <family val="2"/>
      </rPr>
      <t xml:space="preserve"> 41 % des bénéficiaires de la C2S ont eu recours à au moins un soin dentaire en 2021.
</t>
    </r>
    <r>
      <rPr>
        <b/>
        <sz val="8"/>
        <color theme="1"/>
        <rFont val="Arial"/>
        <family val="2"/>
      </rPr>
      <t xml:space="preserve">Champ &gt; </t>
    </r>
    <r>
      <rPr>
        <sz val="8"/>
        <color theme="1"/>
        <rFont val="Arial"/>
        <family val="2"/>
      </rPr>
      <t xml:space="preserve">Personnes qui ont eu recours en 2021 à au moins un soin remboursable par l’Assurance maladie et présenté au remboursement, France.
</t>
    </r>
    <r>
      <rPr>
        <b/>
        <sz val="8"/>
        <color theme="1"/>
        <rFont val="Arial"/>
        <family val="2"/>
      </rPr>
      <t>Source &gt;</t>
    </r>
    <r>
      <rPr>
        <sz val="8"/>
        <color theme="1"/>
        <rFont val="Arial"/>
        <family val="2"/>
      </rPr>
      <t xml:space="preserve"> SNDS 2021, calculs Drees (base Reste à charge).</t>
    </r>
  </si>
  <si>
    <t>10 % des bénéficiaires de la C2S ayant les plus hauts restes à charge</t>
  </si>
  <si>
    <r>
      <rPr>
        <b/>
        <sz val="8"/>
        <color theme="1"/>
        <rFont val="Arial"/>
        <family val="2"/>
      </rPr>
      <t xml:space="preserve">Lecture &gt; </t>
    </r>
    <r>
      <rPr>
        <sz val="8"/>
        <color theme="1"/>
        <rFont val="Arial"/>
        <family val="2"/>
      </rPr>
      <t xml:space="preserve">Les 10 % de bénéficiaires de la C2S aux restes à charge les plus élevés ont un reste à charge moyen par personne en soins dentaires de 98 euros en 2021, contre 10 euros pour l’ensemble des bénéficiaires. 
</t>
    </r>
    <r>
      <rPr>
        <b/>
        <sz val="8"/>
        <color theme="1"/>
        <rFont val="Arial"/>
        <family val="2"/>
      </rPr>
      <t>Champ &gt;</t>
    </r>
    <r>
      <rPr>
        <sz val="8"/>
        <color theme="1"/>
        <rFont val="Arial"/>
        <family val="2"/>
      </rPr>
      <t xml:space="preserve"> Bénéficiaires de la C2S de 2020 à 2022 qui ont eu recours en 2021 à au moins un soin remboursable par l’Assurance maladie et présenté au remboursement, France. 
</t>
    </r>
    <r>
      <rPr>
        <b/>
        <sz val="8"/>
        <color theme="1"/>
        <rFont val="Arial"/>
        <family val="2"/>
      </rPr>
      <t>Source &gt;</t>
    </r>
    <r>
      <rPr>
        <sz val="8"/>
        <color theme="1"/>
        <rFont val="Arial"/>
        <family val="2"/>
      </rPr>
      <t xml:space="preserve"> SNDS 2021, calculs Drees (base Reste à charge).</t>
    </r>
  </si>
  <si>
    <r>
      <rPr>
        <b/>
        <sz val="8"/>
        <rFont val="Arial"/>
        <family val="2"/>
      </rPr>
      <t xml:space="preserve">Note &gt; </t>
    </r>
    <r>
      <rPr>
        <sz val="8"/>
        <rFont val="Arial"/>
        <family val="2"/>
      </rPr>
      <t xml:space="preserve">Les montants moyens annuels de reste à charge (RAC) [en euros] sont répartis selon leur intensité (en dixièmes, de D1 à D10). Ils sont également calculés pour les 5 % (C96-C100) et le 1 % (C100) des bénéficiaires présentant les RAC les plus élevés. Pour les bénéficiaires de la C2S, les dépassements incluent la liberté tarifaire sur les achats de dispositifs médicaux non pris en charge par la C2S (hors du panier ou dépassant les forfaits) et les dépassements d’honoraires. Pour les non-bénéficiaires, cela inclut l’ensemble des montants dépassant le tarif de Sécurité sociale avant remboursement éventuel d’une complémentaire santé privée.
</t>
    </r>
    <r>
      <rPr>
        <b/>
        <sz val="8"/>
        <rFont val="Arial"/>
        <family val="2"/>
      </rPr>
      <t xml:space="preserve">Lecture &gt; </t>
    </r>
    <r>
      <rPr>
        <sz val="8"/>
        <rFont val="Arial"/>
        <family val="2"/>
      </rPr>
      <t xml:space="preserve">Les 10 % de bénéficiaires de la C2S ayant payé le plus de restes à charge (D10) dus à la liberté tarifaire ou aux dépassements d'honoraires dans l’année ont réglé en moyenne 250 euros en 2021 contre 1 636 euros pour l’ensemble de la population. L’ensemble des bénéficiaires de la C2S en ont réglé 26 euros en moyenne contre 275 euros pour l’ensemble de la population.
</t>
    </r>
    <r>
      <rPr>
        <b/>
        <sz val="8"/>
        <rFont val="Arial"/>
        <family val="2"/>
      </rPr>
      <t>Champ &gt;</t>
    </r>
    <r>
      <rPr>
        <sz val="8"/>
        <rFont val="Arial"/>
        <family val="2"/>
      </rPr>
      <t xml:space="preserve"> Personnes qui ont eu recours en 2021 à au moins un soin remboursable par l’Assurance maladie et présenté au remboursement, France.
</t>
    </r>
    <r>
      <rPr>
        <b/>
        <sz val="8"/>
        <rFont val="Arial"/>
        <family val="2"/>
      </rPr>
      <t>Source &gt;</t>
    </r>
    <r>
      <rPr>
        <sz val="8"/>
        <rFont val="Arial"/>
        <family val="2"/>
      </rPr>
      <t xml:space="preserve"> SNDS 2021, calculs Drees (base Reste à charge).</t>
    </r>
  </si>
  <si>
    <r>
      <t xml:space="preserve">C2S : complémentaire santé solidaire.
</t>
    </r>
    <r>
      <rPr>
        <b/>
        <sz val="8"/>
        <rFont val="Arial"/>
        <family val="2"/>
      </rPr>
      <t>Note &gt;</t>
    </r>
    <r>
      <rPr>
        <sz val="8"/>
        <rFont val="Arial"/>
        <family val="2"/>
      </rPr>
      <t xml:space="preserve"> Le recours aux gynécologues est calculé pour les femmes uniquement. Les médecins sont répartis selon la proportion des dépassements dans leurs honoraires hors patients C2S. Le 1</t>
    </r>
    <r>
      <rPr>
        <vertAlign val="superscript"/>
        <sz val="8"/>
        <rFont val="Arial"/>
        <family val="2"/>
      </rPr>
      <t>er</t>
    </r>
    <r>
      <rPr>
        <sz val="8"/>
        <rFont val="Arial"/>
        <family val="2"/>
      </rPr>
      <t xml:space="preserve"> dixième (D1) correspond aux 10 % de médecins dont les dépassements en pourcentage de leurs honoraires totaux sont les plus faibles ; le dernier dixième(D10), les 10 % de médecins pour lesquels ils sont les plus élevés.
</t>
    </r>
    <r>
      <rPr>
        <b/>
        <sz val="8"/>
        <rFont val="Arial"/>
        <family val="2"/>
      </rPr>
      <t xml:space="preserve">Lecture &gt; </t>
    </r>
    <r>
      <rPr>
        <sz val="8"/>
        <rFont val="Arial"/>
        <family val="2"/>
      </rPr>
      <t xml:space="preserve">Les 10 % de gynécologues aux plus faibles dépassements (D1) comptent dans leur patientèle 8 % de bénéficiaire de la C2S, contre 2 % pour les 10 % facturant les dépassements les plus élevés (D10). Chez ces derniers, les dépassements représentent 21 % des honoraires pour les patients bénéficiaires de la C2S et 68 % pour les patients non bénéficiaires de la C2S.
</t>
    </r>
    <r>
      <rPr>
        <b/>
        <sz val="8"/>
        <rFont val="Arial"/>
        <family val="2"/>
      </rPr>
      <t>Champ &gt;</t>
    </r>
    <r>
      <rPr>
        <sz val="8"/>
        <rFont val="Arial"/>
        <family val="2"/>
      </rPr>
      <t xml:space="preserve"> Médecins qui ont reçu plus de 200 patients en 2021, classés par part de dépassement parmi les honoraires totaux hors C2S, France.
</t>
    </r>
    <r>
      <rPr>
        <b/>
        <sz val="8"/>
        <rFont val="Arial"/>
        <family val="2"/>
      </rPr>
      <t xml:space="preserve">Source &gt; </t>
    </r>
    <r>
      <rPr>
        <sz val="8"/>
        <rFont val="Arial"/>
        <family val="2"/>
      </rPr>
      <t>SNDS 2021, calculs Drees.</t>
    </r>
  </si>
  <si>
    <t>Graphique 1 - Distribution des montants moyens de restes à charge en santé, en 2021</t>
  </si>
  <si>
    <r>
      <t>Graphique  2 - Restes à charge moyens des 10 % des bénéficiaires de la C2S aux restes à charge les plus élevés</t>
    </r>
    <r>
      <rPr>
        <b/>
        <strike/>
        <sz val="8"/>
        <color rgb="FFFF0000"/>
        <rFont val="Arial"/>
        <family val="2"/>
      </rPr>
      <t>,</t>
    </r>
    <r>
      <rPr>
        <b/>
        <sz val="8"/>
        <rFont val="Arial"/>
        <family val="2"/>
      </rPr>
      <t xml:space="preserve"> en 2021 </t>
    </r>
  </si>
  <si>
    <t>Graphique 3 - Part des bénéficiaires et des non-bénéficiaires de la C2S recourant aux soins qui ne payent pas de dépassements, par poste de soins, en 2021</t>
  </si>
  <si>
    <t>Graphique 4 - Les dépassements moyens acquittés par les bénéficiaires de la C2S et les non-bénéficiaires recourant aux postes de soins, en 2021</t>
  </si>
  <si>
    <t>Graphique 5 - Proportion de bénéficiaires de la C2S et part des dépassements dans les honoraires qui leur sont facturés, en 2021</t>
  </si>
  <si>
    <t xml:space="preserve">Caractéristiques </t>
  </si>
  <si>
    <r>
      <rPr>
        <b/>
        <sz val="8"/>
        <rFont val="Arial"/>
        <family val="2"/>
      </rPr>
      <t xml:space="preserve">Champ &gt; </t>
    </r>
    <r>
      <rPr>
        <sz val="8"/>
        <rFont val="Arial"/>
        <family val="2"/>
      </rPr>
      <t>C2S du champ de l'étude : bénéficiaires de la C2S de 2020 à 2022 qui ont eu recours en 2021 à au moins un soin remboursable par l’Assurance maladie et présenté au remboursement, France. Population du champ de l'étude : personnes qui ont eu recours en 2021 à au moins un soin remboursable par l’Assurance maladie et présenté au remboursement, France. C2S du SNDS 2021 : personnes qui ont eu recours en 2021 à au moins un soin remboursable au titre de la C2S et présenté au remboursement, France. Population de l'Insee 1</t>
    </r>
    <r>
      <rPr>
        <vertAlign val="superscript"/>
        <sz val="8"/>
        <rFont val="Arial"/>
        <family val="2"/>
      </rPr>
      <t>er</t>
    </r>
    <r>
      <rPr>
        <sz val="8"/>
        <rFont val="Arial"/>
        <family val="2"/>
      </rPr>
      <t xml:space="preserve"> janvier 2023 : estimation de la population en France au 1</t>
    </r>
    <r>
      <rPr>
        <vertAlign val="superscript"/>
        <sz val="8"/>
        <rFont val="Arial"/>
        <family val="2"/>
      </rPr>
      <t>er</t>
    </r>
    <r>
      <rPr>
        <sz val="8"/>
        <rFont val="Arial"/>
        <family val="2"/>
      </rPr>
      <t xml:space="preserve"> janvier 2023. C2S de la DSS 2021 : bénéficiaires de la C2S en 2021. Population de l'Insee au 1</t>
    </r>
    <r>
      <rPr>
        <vertAlign val="superscript"/>
        <sz val="8"/>
        <rFont val="Arial"/>
        <family val="2"/>
      </rPr>
      <t>er</t>
    </r>
    <r>
      <rPr>
        <sz val="8"/>
        <rFont val="Arial"/>
        <family val="2"/>
      </rPr>
      <t xml:space="preserve"> janvier 2022 : estimation de la population en France au 1</t>
    </r>
    <r>
      <rPr>
        <vertAlign val="superscript"/>
        <sz val="8"/>
        <rFont val="Arial"/>
        <family val="2"/>
      </rPr>
      <t>er</t>
    </r>
    <r>
      <rPr>
        <sz val="8"/>
        <rFont val="Arial"/>
        <family val="2"/>
      </rPr>
      <t xml:space="preserve"> janvier 2022. </t>
    </r>
  </si>
  <si>
    <r>
      <rPr>
        <b/>
        <sz val="8"/>
        <rFont val="Arial"/>
        <family val="2"/>
      </rPr>
      <t>Lecture &gt;</t>
    </r>
    <r>
      <rPr>
        <sz val="8"/>
        <rFont val="Arial"/>
        <family val="2"/>
      </rPr>
      <t xml:space="preserve"> Les moins de 20 ans représentent 41 % des bénéficiaires de la C2S, 45 % des bénéficiaires de la C2S gratuite, 20 % des bénéficiaires de la C2S payante, 38 % des 10 % bénéficiaires de la C2S aux restes à charge les plus élevés et 23 % de la population.</t>
    </r>
  </si>
  <si>
    <t>Tableau complémentaire A - Caractéristiques des bénéficiaires de la C2S et de l’ensemble de la population, en 2021</t>
  </si>
  <si>
    <t xml:space="preserve">Postes de soins </t>
  </si>
  <si>
    <t>Tableau complémentaire B - Restes à charge moyens des bénéficiaires de la C2S par postes de soins, en 2021</t>
  </si>
  <si>
    <t>Tableau complémentaire C - Départements des bénéficiaires de la C2S, en 2021</t>
  </si>
  <si>
    <t>Départements</t>
  </si>
  <si>
    <t>Tableau complémentaire D - Taux de recours des bénéficiaires de la C2S et des non-bénéficiaires de la C2S par poste de soins, en 2021</t>
  </si>
  <si>
    <t xml:space="preserve">Poste de soins </t>
  </si>
  <si>
    <t xml:space="preserve">n.d. : données non disponible. </t>
  </si>
  <si>
    <t>Tableau complémentaire E - Dépassements moyens et part de C2S avec des dépassements par poste de soins, en 2021</t>
  </si>
  <si>
    <t>Tableau complémentaire F - Proportion de bénéficiaires de la C2S parmi les patients et part des dépassements dans les honoraires qui leur sont facturés, 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</si>
</sst>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0_ ;\-#,##0\ "/>
    <numFmt numFmtId="168" formatCode="#,##0.0_ ;\-#,##0.0\ "/>
  </numFmts>
  <fonts count="16" x14ac:knownFonts="1">
    <font>
      <sz val="11"/>
      <color theme="1"/>
      <name val="Calibri"/>
      <family val="2"/>
      <scheme val="minor"/>
    </font>
    <font>
      <sz val="11"/>
      <color rgb="FF000000"/>
      <name val="Calibri"/>
      <family val="2"/>
      <scheme val="minor"/>
    </font>
    <font>
      <sz val="11"/>
      <color theme="1"/>
      <name val="Calibri"/>
      <family val="2"/>
      <scheme val="minor"/>
    </font>
    <font>
      <b/>
      <sz val="8"/>
      <name val="Arial"/>
      <family val="2"/>
    </font>
    <font>
      <sz val="8"/>
      <name val="Arial"/>
      <family val="2"/>
    </font>
    <font>
      <b/>
      <sz val="8"/>
      <color theme="1"/>
      <name val="Arial"/>
      <family val="2"/>
    </font>
    <font>
      <i/>
      <sz val="8"/>
      <name val="Arial"/>
      <family val="2"/>
    </font>
    <font>
      <i/>
      <sz val="8"/>
      <color theme="1"/>
      <name val="Arial"/>
      <family val="2"/>
    </font>
    <font>
      <sz val="8"/>
      <color theme="1"/>
      <name val="Arial"/>
      <family val="2"/>
    </font>
    <font>
      <vertAlign val="superscript"/>
      <sz val="8"/>
      <name val="Arial"/>
      <family val="2"/>
    </font>
    <font>
      <vertAlign val="superscript"/>
      <sz val="8"/>
      <color theme="1"/>
      <name val="Arial"/>
      <family val="2"/>
    </font>
    <font>
      <b/>
      <vertAlign val="superscript"/>
      <sz val="8"/>
      <name val="Arial"/>
      <family val="2"/>
    </font>
    <font>
      <sz val="8"/>
      <color rgb="FF000000"/>
      <name val="Arial"/>
      <family val="2"/>
    </font>
    <font>
      <vertAlign val="superscript"/>
      <sz val="8"/>
      <color rgb="FF000000"/>
      <name val="Arial"/>
      <family val="2"/>
    </font>
    <font>
      <b/>
      <strike/>
      <sz val="8"/>
      <color rgb="FFFF0000"/>
      <name val="Arial"/>
      <family val="2"/>
    </font>
    <font>
      <sz val="8"/>
      <color rgb="FFFF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4">
    <xf numFmtId="0" fontId="0" fillId="0" borderId="0"/>
    <xf numFmtId="0" fontId="1" fillId="0" borderId="0"/>
    <xf numFmtId="9" fontId="2" fillId="0" borderId="0" applyFont="0" applyFill="0" applyBorder="0" applyAlignment="0" applyProtection="0"/>
    <xf numFmtId="43" fontId="2" fillId="0" borderId="0" applyFont="0" applyFill="0" applyBorder="0" applyAlignment="0" applyProtection="0"/>
  </cellStyleXfs>
  <cellXfs count="111">
    <xf numFmtId="0" fontId="0" fillId="0" borderId="0" xfId="0"/>
    <xf numFmtId="0" fontId="3" fillId="3" borderId="0" xfId="0" applyFont="1" applyFill="1"/>
    <xf numFmtId="0" fontId="3" fillId="5" borderId="0" xfId="0" applyFont="1" applyFill="1"/>
    <xf numFmtId="1" fontId="3" fillId="5" borderId="0" xfId="0" applyNumberFormat="1" applyFont="1" applyFill="1" applyAlignment="1">
      <alignment horizontal="center" vertical="center"/>
    </xf>
    <xf numFmtId="9" fontId="3" fillId="5" borderId="0" xfId="2" applyFont="1" applyFill="1" applyBorder="1" applyAlignment="1">
      <alignment horizontal="center" vertical="center"/>
    </xf>
    <xf numFmtId="0" fontId="5" fillId="5" borderId="0" xfId="0" applyFont="1" applyFill="1" applyAlignment="1">
      <alignment horizontal="left" wrapText="1"/>
    </xf>
    <xf numFmtId="1" fontId="3" fillId="5" borderId="0" xfId="0" applyNumberFormat="1" applyFont="1" applyFill="1" applyAlignment="1">
      <alignment horizontal="center" vertical="center" wrapText="1"/>
    </xf>
    <xf numFmtId="0" fontId="8" fillId="4" borderId="0" xfId="0" applyFont="1" applyFill="1" applyAlignment="1">
      <alignment horizontal="right"/>
    </xf>
    <xf numFmtId="0" fontId="4" fillId="5" borderId="0" xfId="0" applyFont="1" applyFill="1"/>
    <xf numFmtId="0" fontId="8" fillId="5" borderId="0" xfId="0" applyFont="1" applyFill="1" applyAlignment="1">
      <alignment wrapText="1"/>
    </xf>
    <xf numFmtId="0" fontId="8" fillId="4" borderId="0" xfId="0" applyFont="1" applyFill="1"/>
    <xf numFmtId="0" fontId="8" fillId="0" borderId="0" xfId="0" applyFont="1"/>
    <xf numFmtId="0" fontId="8" fillId="4" borderId="0" xfId="0" applyFont="1" applyFill="1" applyAlignment="1">
      <alignment wrapText="1"/>
    </xf>
    <xf numFmtId="0" fontId="5" fillId="4" borderId="0" xfId="0" applyFont="1" applyFill="1"/>
    <xf numFmtId="0" fontId="5" fillId="0" borderId="0" xfId="0" applyFont="1"/>
    <xf numFmtId="0" fontId="8" fillId="4" borderId="0" xfId="0" applyFont="1" applyFill="1" applyAlignment="1">
      <alignment horizontal="justify" vertical="center"/>
    </xf>
    <xf numFmtId="0" fontId="8" fillId="0" borderId="0" xfId="0" applyFont="1" applyAlignment="1">
      <alignment wrapText="1"/>
    </xf>
    <xf numFmtId="0" fontId="8" fillId="0" borderId="0" xfId="0" applyFont="1" applyAlignment="1">
      <alignment vertical="center"/>
    </xf>
    <xf numFmtId="0" fontId="5" fillId="2" borderId="0" xfId="0" applyFont="1" applyFill="1"/>
    <xf numFmtId="0" fontId="8" fillId="4" borderId="0" xfId="0" applyFont="1" applyFill="1" applyAlignment="1">
      <alignment horizontal="left" vertical="center" wrapText="1"/>
    </xf>
    <xf numFmtId="1" fontId="4" fillId="5" borderId="0" xfId="0" applyNumberFormat="1" applyFont="1" applyFill="1" applyAlignment="1">
      <alignment horizontal="center" vertical="center"/>
    </xf>
    <xf numFmtId="0" fontId="8" fillId="4" borderId="0" xfId="0" applyFont="1" applyFill="1" applyAlignment="1">
      <alignment vertical="center"/>
    </xf>
    <xf numFmtId="0" fontId="12" fillId="4" borderId="0" xfId="1" applyFont="1" applyFill="1"/>
    <xf numFmtId="0" fontId="12" fillId="0" borderId="0" xfId="1" applyFont="1"/>
    <xf numFmtId="0" fontId="8" fillId="4" borderId="0" xfId="0" applyFont="1" applyFill="1" applyAlignment="1">
      <alignment horizontal="left" vertical="center"/>
    </xf>
    <xf numFmtId="0" fontId="12" fillId="4" borderId="0" xfId="1" applyFont="1" applyFill="1" applyAlignment="1">
      <alignment vertical="center"/>
    </xf>
    <xf numFmtId="0" fontId="8" fillId="5" borderId="0" xfId="0" applyFont="1" applyFill="1" applyAlignment="1">
      <alignment vertical="center" wrapText="1"/>
    </xf>
    <xf numFmtId="165" fontId="5" fillId="4" borderId="0" xfId="2" applyNumberFormat="1" applyFont="1" applyFill="1" applyBorder="1" applyAlignment="1">
      <alignment horizontal="center" vertical="center"/>
    </xf>
    <xf numFmtId="0" fontId="5" fillId="4" borderId="0" xfId="0" applyFont="1" applyFill="1" applyAlignment="1">
      <alignment horizontal="justify"/>
    </xf>
    <xf numFmtId="0" fontId="8" fillId="4" borderId="0" xfId="0" applyFont="1" applyFill="1" applyAlignment="1">
      <alignment vertical="top"/>
    </xf>
    <xf numFmtId="0" fontId="5" fillId="4" borderId="0" xfId="0" applyFont="1" applyFill="1" applyAlignment="1">
      <alignment horizontal="center" vertical="center"/>
    </xf>
    <xf numFmtId="0" fontId="5" fillId="0" borderId="0" xfId="0" applyFont="1" applyAlignment="1">
      <alignment horizontal="center" vertical="center"/>
    </xf>
    <xf numFmtId="0" fontId="4" fillId="5" borderId="0" xfId="0" applyFont="1" applyFill="1" applyAlignment="1">
      <alignment horizontal="right"/>
    </xf>
    <xf numFmtId="0" fontId="4" fillId="5" borderId="0" xfId="0" applyFont="1" applyFill="1" applyAlignment="1">
      <alignment horizontal="right"/>
    </xf>
    <xf numFmtId="0" fontId="4" fillId="5" borderId="0" xfId="0" applyFont="1" applyFill="1" applyAlignment="1">
      <alignment vertical="top" wrapText="1"/>
    </xf>
    <xf numFmtId="0" fontId="3" fillId="5" borderId="0" xfId="0" applyFont="1" applyFill="1" applyBorder="1"/>
    <xf numFmtId="0" fontId="5" fillId="5" borderId="1" xfId="0" applyFont="1" applyFill="1" applyBorder="1" applyAlignment="1">
      <alignment wrapText="1"/>
    </xf>
    <xf numFmtId="0" fontId="5" fillId="4" borderId="1" xfId="0" applyFont="1" applyFill="1" applyBorder="1" applyAlignment="1">
      <alignment horizontal="center" vertical="center" wrapText="1"/>
    </xf>
    <xf numFmtId="0" fontId="12" fillId="4" borderId="1" xfId="1" applyFont="1" applyFill="1" applyBorder="1" applyAlignment="1">
      <alignment wrapText="1"/>
    </xf>
    <xf numFmtId="3" fontId="12" fillId="4" borderId="1" xfId="1" applyNumberFormat="1" applyFont="1" applyFill="1" applyBorder="1" applyAlignment="1">
      <alignment horizontal="center" vertical="center"/>
    </xf>
    <xf numFmtId="0" fontId="12" fillId="4" borderId="1" xfId="1" applyFont="1" applyFill="1" applyBorder="1"/>
    <xf numFmtId="164" fontId="12" fillId="4" borderId="1" xfId="1" applyNumberFormat="1" applyFont="1" applyFill="1" applyBorder="1"/>
    <xf numFmtId="164" fontId="12" fillId="4" borderId="0" xfId="1" applyNumberFormat="1" applyFont="1" applyFill="1" applyBorder="1"/>
    <xf numFmtId="3" fontId="12" fillId="4" borderId="0" xfId="1" applyNumberFormat="1" applyFont="1" applyFill="1" applyBorder="1" applyAlignment="1">
      <alignment horizontal="center" vertical="center"/>
    </xf>
    <xf numFmtId="0" fontId="5" fillId="5" borderId="0" xfId="0" applyFont="1" applyFill="1" applyBorder="1" applyAlignment="1">
      <alignment wrapText="1"/>
    </xf>
    <xf numFmtId="1" fontId="3" fillId="5" borderId="0"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1" fontId="3" fillId="5" borderId="1" xfId="0" applyNumberFormat="1" applyFont="1" applyFill="1" applyBorder="1" applyAlignment="1">
      <alignment horizontal="center" vertical="center"/>
    </xf>
    <xf numFmtId="0" fontId="4" fillId="5" borderId="1" xfId="0" applyFont="1" applyFill="1" applyBorder="1" applyAlignment="1">
      <alignment horizontal="left" vertical="center" wrapText="1"/>
    </xf>
    <xf numFmtId="1" fontId="4" fillId="5" borderId="1" xfId="0" applyNumberFormat="1" applyFont="1" applyFill="1" applyBorder="1" applyAlignment="1">
      <alignment horizontal="center" vertical="center"/>
    </xf>
    <xf numFmtId="0" fontId="5" fillId="5" borderId="1" xfId="0" applyFont="1" applyFill="1" applyBorder="1"/>
    <xf numFmtId="1" fontId="3" fillId="5" borderId="1" xfId="0" applyNumberFormat="1" applyFont="1" applyFill="1" applyBorder="1" applyAlignment="1">
      <alignment horizontal="center" vertical="center" wrapText="1"/>
    </xf>
    <xf numFmtId="0" fontId="6" fillId="5" borderId="1" xfId="0" applyFont="1" applyFill="1" applyBorder="1" applyAlignment="1">
      <alignment horizontal="left" vertical="center" wrapText="1"/>
    </xf>
    <xf numFmtId="0" fontId="7" fillId="5" borderId="1" xfId="0" applyFont="1" applyFill="1" applyBorder="1"/>
    <xf numFmtId="1" fontId="4" fillId="5" borderId="1" xfId="0" applyNumberFormat="1" applyFont="1" applyFill="1" applyBorder="1" applyAlignment="1">
      <alignment horizontal="center" vertical="center" wrapText="1"/>
    </xf>
    <xf numFmtId="166" fontId="4" fillId="5" borderId="1" xfId="3" applyNumberFormat="1" applyFont="1" applyFill="1" applyBorder="1" applyAlignment="1">
      <alignment horizontal="center" vertical="center"/>
    </xf>
    <xf numFmtId="0" fontId="8" fillId="5" borderId="1" xfId="0" applyFont="1" applyFill="1" applyBorder="1" applyAlignment="1">
      <alignment wrapText="1"/>
    </xf>
    <xf numFmtId="3" fontId="4"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167" fontId="4" fillId="5" borderId="1" xfId="3" applyNumberFormat="1" applyFont="1" applyFill="1" applyBorder="1" applyAlignment="1">
      <alignment horizontal="center" vertical="center"/>
    </xf>
    <xf numFmtId="0" fontId="4" fillId="5" borderId="0" xfId="0" applyFont="1" applyFill="1" applyAlignment="1">
      <alignment horizontal="left" vertical="top" wrapText="1"/>
    </xf>
    <xf numFmtId="0" fontId="4" fillId="5" borderId="0" xfId="0" applyFont="1" applyFill="1" applyAlignment="1">
      <alignment horizontal="right"/>
    </xf>
    <xf numFmtId="0" fontId="5" fillId="0" borderId="0" xfId="0" applyFont="1" applyAlignment="1">
      <alignment horizontal="left" vertical="top" wrapText="1"/>
    </xf>
    <xf numFmtId="0" fontId="8" fillId="4" borderId="0" xfId="0" applyFont="1" applyFill="1" applyAlignment="1">
      <alignment horizontal="left" vertical="top" wrapText="1"/>
    </xf>
    <xf numFmtId="0" fontId="8" fillId="4" borderId="0" xfId="0" applyFont="1" applyFill="1" applyAlignment="1">
      <alignment horizontal="left" vertical="center" wrapText="1"/>
    </xf>
    <xf numFmtId="0" fontId="8" fillId="4" borderId="0" xfId="0" applyFont="1" applyFill="1" applyAlignment="1">
      <alignment horizontal="left" vertical="center"/>
    </xf>
    <xf numFmtId="0" fontId="3" fillId="5" borderId="1"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4" borderId="0" xfId="0" applyFont="1" applyFill="1" applyAlignment="1">
      <alignment horizontal="left" vertical="center" wrapText="1"/>
    </xf>
    <xf numFmtId="0" fontId="4" fillId="4" borderId="0" xfId="0" applyFont="1" applyFill="1" applyAlignment="1">
      <alignment horizontal="left" vertical="top" wrapText="1"/>
    </xf>
    <xf numFmtId="0" fontId="8" fillId="4" borderId="0" xfId="0" applyFont="1" applyFill="1" applyAlignment="1">
      <alignment horizontal="left" wrapText="1"/>
    </xf>
    <xf numFmtId="0" fontId="3" fillId="5" borderId="0" xfId="0" applyFont="1" applyFill="1" applyAlignment="1">
      <alignment horizontal="left" vertical="top" wrapText="1"/>
    </xf>
    <xf numFmtId="0" fontId="4" fillId="4" borderId="0" xfId="0" applyFont="1" applyFill="1" applyAlignment="1">
      <alignment horizontal="left" vertical="center" wrapText="1"/>
    </xf>
    <xf numFmtId="0" fontId="4" fillId="5" borderId="0" xfId="0" applyFont="1" applyFill="1" applyBorder="1" applyAlignment="1">
      <alignment horizontal="left" vertical="center" wrapText="1"/>
    </xf>
    <xf numFmtId="167" fontId="4" fillId="5" borderId="0" xfId="3" applyNumberFormat="1" applyFont="1" applyFill="1" applyBorder="1" applyAlignment="1">
      <alignment horizontal="center" vertical="center"/>
    </xf>
    <xf numFmtId="0" fontId="4" fillId="5" borderId="0" xfId="0" applyFont="1" applyFill="1" applyBorder="1" applyAlignment="1">
      <alignment horizontal="center" vertical="center" wrapText="1"/>
    </xf>
    <xf numFmtId="0" fontId="3" fillId="5" borderId="1" xfId="0" applyFont="1" applyFill="1" applyBorder="1" applyAlignment="1">
      <alignment horizontal="center" vertical="center"/>
    </xf>
    <xf numFmtId="1" fontId="3" fillId="5"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 fontId="4" fillId="5" borderId="1" xfId="3" applyNumberFormat="1" applyFont="1" applyFill="1" applyBorder="1" applyAlignment="1">
      <alignment horizontal="center" vertical="center"/>
    </xf>
    <xf numFmtId="0" fontId="3" fillId="0" borderId="1" xfId="0" applyFont="1" applyBorder="1" applyAlignment="1">
      <alignment horizontal="left" vertical="center" wrapText="1"/>
    </xf>
    <xf numFmtId="1"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0" fontId="5" fillId="5" borderId="1" xfId="0" applyFont="1" applyFill="1" applyBorder="1" applyAlignment="1">
      <alignment horizontal="center" vertical="center"/>
    </xf>
    <xf numFmtId="0" fontId="5" fillId="4" borderId="0" xfId="0" applyFont="1" applyFill="1" applyBorder="1" applyAlignment="1">
      <alignment horizontal="left" vertical="center"/>
    </xf>
    <xf numFmtId="168" fontId="5" fillId="4" borderId="0" xfId="3" applyNumberFormat="1" applyFont="1" applyFill="1" applyBorder="1" applyAlignment="1">
      <alignment horizontal="center" vertical="center"/>
    </xf>
    <xf numFmtId="0" fontId="8" fillId="4" borderId="1" xfId="0" applyFont="1" applyFill="1" applyBorder="1" applyAlignment="1">
      <alignment horizontal="left" vertical="center"/>
    </xf>
    <xf numFmtId="168" fontId="8" fillId="4" borderId="1" xfId="3" applyNumberFormat="1" applyFont="1" applyFill="1" applyBorder="1" applyAlignment="1">
      <alignment horizontal="center" vertical="center"/>
    </xf>
    <xf numFmtId="0" fontId="5" fillId="4" borderId="1" xfId="0" applyFont="1" applyFill="1" applyBorder="1" applyAlignment="1">
      <alignment horizontal="left" vertical="center"/>
    </xf>
    <xf numFmtId="168" fontId="5" fillId="4" borderId="1" xfId="3" applyNumberFormat="1" applyFont="1" applyFill="1" applyBorder="1" applyAlignment="1">
      <alignment horizontal="center" vertical="center"/>
    </xf>
    <xf numFmtId="0" fontId="5" fillId="4" borderId="1" xfId="0" applyFont="1" applyFill="1" applyBorder="1" applyAlignment="1">
      <alignment horizontal="center" vertical="center"/>
    </xf>
    <xf numFmtId="166" fontId="4" fillId="5" borderId="1" xfId="3" applyNumberFormat="1" applyFont="1" applyFill="1" applyBorder="1" applyAlignment="1">
      <alignment horizontal="left"/>
    </xf>
    <xf numFmtId="0" fontId="3" fillId="4" borderId="1" xfId="0" applyFont="1" applyFill="1" applyBorder="1" applyAlignment="1">
      <alignment horizontal="center" vertical="center" wrapText="1"/>
    </xf>
    <xf numFmtId="1" fontId="3" fillId="5" borderId="0" xfId="0" applyNumberFormat="1" applyFont="1" applyFill="1" applyBorder="1" applyAlignment="1">
      <alignment horizontal="center" vertical="center"/>
    </xf>
    <xf numFmtId="1" fontId="3" fillId="5" borderId="0" xfId="3" applyNumberFormat="1" applyFont="1" applyFill="1" applyBorder="1" applyAlignment="1">
      <alignment horizontal="center" vertical="center"/>
    </xf>
    <xf numFmtId="167" fontId="3" fillId="5" borderId="0" xfId="3" applyNumberFormat="1" applyFont="1" applyFill="1" applyBorder="1" applyAlignment="1">
      <alignment horizontal="center" vertical="center"/>
    </xf>
    <xf numFmtId="0" fontId="8" fillId="5" borderId="0" xfId="0" applyFont="1" applyFill="1" applyBorder="1" applyAlignment="1">
      <alignment wrapText="1"/>
    </xf>
    <xf numFmtId="3" fontId="3" fillId="5" borderId="1" xfId="0" applyNumberFormat="1" applyFont="1" applyFill="1" applyBorder="1" applyAlignment="1">
      <alignment horizontal="center" vertical="center"/>
    </xf>
    <xf numFmtId="3" fontId="3" fillId="5" borderId="1" xfId="3" applyNumberFormat="1" applyFont="1" applyFill="1" applyBorder="1" applyAlignment="1">
      <alignment horizontal="center" vertical="center"/>
    </xf>
    <xf numFmtId="3" fontId="4" fillId="5" borderId="1" xfId="3" applyNumberFormat="1" applyFont="1" applyFill="1" applyBorder="1" applyAlignment="1">
      <alignment horizontal="center" vertical="center"/>
    </xf>
    <xf numFmtId="3" fontId="4" fillId="5" borderId="1" xfId="2" applyNumberFormat="1" applyFont="1" applyFill="1" applyBorder="1" applyAlignment="1">
      <alignment horizontal="center" vertical="center"/>
    </xf>
    <xf numFmtId="3" fontId="15" fillId="5" borderId="1" xfId="3" applyNumberFormat="1" applyFont="1" applyFill="1" applyBorder="1" applyAlignment="1">
      <alignment horizontal="center" vertical="center"/>
    </xf>
    <xf numFmtId="0" fontId="5" fillId="5" borderId="1" xfId="0" applyFont="1" applyFill="1" applyBorder="1" applyAlignment="1">
      <alignment horizontal="center" vertical="center" wrapText="1"/>
    </xf>
  </cellXfs>
  <cellStyles count="4">
    <cellStyle name="Milliers" xfId="3" builtinId="3"/>
    <cellStyle name="Normal" xfId="0" builtinId="0"/>
    <cellStyle name="Normal 2" xfId="1" xr:uid="{8988493E-FF4B-450F-AF54-190D3B1EAF5C}"/>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OSAM\BAMEDS\Themes\CSS\ER%20CSS\output\2025_06_18\graph_dixieme_depassement.csv" TargetMode="External"/><Relationship Id="rId1" Type="http://schemas.openxmlformats.org/officeDocument/2006/relationships/externalLinkPath" Target="/OSAM/BAMEDS/Themes/CSS/ER%20CSS/output/2025_06_18/graph_dixieme_depassement.csv"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OSAM\BAMEDS\Themes\CSS\ER%20CSS\output\2025_06_18\graph_5_centieme_depassement.csv" TargetMode="External"/><Relationship Id="rId1" Type="http://schemas.openxmlformats.org/officeDocument/2006/relationships/externalLinkPath" Target="/OSAM/BAMEDS/Themes/CSS/ER%20CSS/output/2025_06_18/graph_5_centieme_depassement.csv"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I:\OSAM\BAMEDS\Themes\CSS\ER%20CSS\output\2025_06_18\graph_centieme_depassement.csv" TargetMode="External"/><Relationship Id="rId1" Type="http://schemas.openxmlformats.org/officeDocument/2006/relationships/externalLinkPath" Target="/OSAM/BAMEDS/Themes/CSS/ER%20CSS/output/2025_06_18/graph_centieme_depassement.csv"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I:\OSAM\BAMEDS\Themes\CSS\ER%20CSS\output\2025_06_18\graph_moyenne_depassement.csv" TargetMode="External"/><Relationship Id="rId1" Type="http://schemas.openxmlformats.org/officeDocument/2006/relationships/externalLinkPath" Target="/OSAM/BAMEDS/Themes/CSS/ER%20CSS/output/2025_06_18/graph_moyenne_depassement.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ph_dixieme_depassement"/>
      <sheetName val="Feuil1"/>
    </sheetNames>
    <sheetDataSet>
      <sheetData sheetId="0">
        <row r="2">
          <cell r="D2">
            <v>0</v>
          </cell>
        </row>
        <row r="3">
          <cell r="D3">
            <v>0</v>
          </cell>
        </row>
        <row r="4">
          <cell r="D4">
            <v>0</v>
          </cell>
        </row>
        <row r="5">
          <cell r="D5">
            <v>0</v>
          </cell>
        </row>
        <row r="6">
          <cell r="D6">
            <v>0</v>
          </cell>
        </row>
        <row r="7">
          <cell r="D7">
            <v>0</v>
          </cell>
        </row>
        <row r="8">
          <cell r="D8">
            <v>0</v>
          </cell>
        </row>
        <row r="9">
          <cell r="D9">
            <v>8.7279005000000007E-2</v>
          </cell>
        </row>
        <row r="10">
          <cell r="D10">
            <v>8.7489032649999992</v>
          </cell>
        </row>
        <row r="11">
          <cell r="D11">
            <v>249.76312770000001</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ph_5_centieme_depassement"/>
    </sheetNames>
    <sheetDataSet>
      <sheetData sheetId="0">
        <row r="2">
          <cell r="C2">
            <v>424.76084429999997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ph_centieme_depassement"/>
    </sheetNames>
    <sheetDataSet>
      <sheetData sheetId="0">
        <row r="2">
          <cell r="C2">
            <v>1040.5843101284099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ph_moyenne_depassement"/>
    </sheetNames>
    <sheetDataSet>
      <sheetData sheetId="0">
        <row r="2">
          <cell r="C2">
            <v>25.8599788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0FA8A-774E-498F-A806-40F1FA796CC5}">
  <sheetPr codeName="Feuil3"/>
  <dimension ref="B2:J26"/>
  <sheetViews>
    <sheetView showGridLines="0" tabSelected="1" zoomScaleNormal="100" workbookViewId="0"/>
  </sheetViews>
  <sheetFormatPr baseColWidth="10" defaultColWidth="9.140625" defaultRowHeight="11.25" x14ac:dyDescent="0.2"/>
  <cols>
    <col min="1" max="1" width="3.85546875" style="23" customWidth="1"/>
    <col min="2" max="2" width="33.85546875" style="23" customWidth="1"/>
    <col min="3" max="3" width="20.28515625" style="23" customWidth="1"/>
    <col min="4" max="4" width="19.42578125" style="23" customWidth="1"/>
    <col min="5" max="5" width="13.5703125" style="23" bestFit="1" customWidth="1"/>
    <col min="6" max="16384" width="9.140625" style="23"/>
  </cols>
  <sheetData>
    <row r="2" spans="2:10" s="11" customFormat="1" ht="14.45" customHeight="1" x14ac:dyDescent="0.2">
      <c r="B2" s="35" t="s">
        <v>151</v>
      </c>
      <c r="C2" s="10"/>
      <c r="D2" s="10"/>
      <c r="E2" s="10"/>
      <c r="F2" s="10"/>
      <c r="G2" s="10"/>
      <c r="H2" s="10"/>
      <c r="I2" s="10"/>
      <c r="J2" s="10"/>
    </row>
    <row r="3" spans="2:10" s="11" customFormat="1" ht="17.100000000000001" customHeight="1" x14ac:dyDescent="0.2">
      <c r="B3" s="2"/>
      <c r="C3" s="10"/>
      <c r="D3" s="7" t="s">
        <v>60</v>
      </c>
      <c r="E3" s="10"/>
      <c r="F3" s="10"/>
      <c r="G3" s="10"/>
      <c r="H3" s="10"/>
      <c r="I3" s="10"/>
      <c r="J3" s="10"/>
    </row>
    <row r="4" spans="2:10" s="11" customFormat="1" ht="22.5" x14ac:dyDescent="0.2">
      <c r="B4" s="110" t="s">
        <v>135</v>
      </c>
      <c r="C4" s="37" t="s">
        <v>56</v>
      </c>
      <c r="D4" s="37" t="s">
        <v>57</v>
      </c>
      <c r="E4" s="10"/>
      <c r="F4" s="10"/>
      <c r="G4" s="10"/>
      <c r="H4" s="10"/>
      <c r="I4" s="10"/>
      <c r="J4" s="10"/>
    </row>
    <row r="5" spans="2:10" x14ac:dyDescent="0.2">
      <c r="B5" s="38" t="s">
        <v>106</v>
      </c>
      <c r="C5" s="39">
        <f>[1]graph_dixieme_depassement!D2</f>
        <v>0</v>
      </c>
      <c r="D5" s="39">
        <v>0</v>
      </c>
      <c r="E5" s="22"/>
      <c r="F5" s="22"/>
      <c r="G5" s="22"/>
      <c r="H5" s="22"/>
      <c r="I5" s="22"/>
      <c r="J5" s="22"/>
    </row>
    <row r="6" spans="2:10" x14ac:dyDescent="0.2">
      <c r="B6" s="38" t="s">
        <v>107</v>
      </c>
      <c r="C6" s="39">
        <f>[1]graph_dixieme_depassement!D3</f>
        <v>0</v>
      </c>
      <c r="D6" s="39">
        <v>0</v>
      </c>
      <c r="E6" s="22"/>
      <c r="F6" s="22"/>
      <c r="G6" s="22"/>
      <c r="H6" s="22"/>
      <c r="I6" s="22"/>
      <c r="J6" s="22"/>
    </row>
    <row r="7" spans="2:10" x14ac:dyDescent="0.2">
      <c r="B7" s="38" t="s">
        <v>108</v>
      </c>
      <c r="C7" s="39">
        <f>[1]graph_dixieme_depassement!D4</f>
        <v>0</v>
      </c>
      <c r="D7" s="39">
        <v>0</v>
      </c>
      <c r="E7" s="22"/>
      <c r="F7" s="22"/>
      <c r="G7" s="22"/>
      <c r="H7" s="22"/>
      <c r="I7" s="22"/>
      <c r="J7" s="22"/>
    </row>
    <row r="8" spans="2:10" x14ac:dyDescent="0.2">
      <c r="B8" s="38" t="s">
        <v>109</v>
      </c>
      <c r="C8" s="39">
        <f>[1]graph_dixieme_depassement!D5</f>
        <v>0</v>
      </c>
      <c r="D8" s="39">
        <v>0</v>
      </c>
      <c r="E8" s="22"/>
      <c r="F8" s="22"/>
      <c r="G8" s="22"/>
      <c r="H8" s="22"/>
      <c r="I8" s="22"/>
      <c r="J8" s="22"/>
    </row>
    <row r="9" spans="2:10" x14ac:dyDescent="0.2">
      <c r="B9" s="38" t="s">
        <v>110</v>
      </c>
      <c r="C9" s="39">
        <f>[1]graph_dixieme_depassement!D6</f>
        <v>0</v>
      </c>
      <c r="D9" s="39">
        <v>7</v>
      </c>
      <c r="E9" s="22"/>
      <c r="F9" s="22"/>
      <c r="G9" s="22"/>
      <c r="H9" s="22"/>
      <c r="I9" s="22"/>
      <c r="J9" s="22"/>
    </row>
    <row r="10" spans="2:10" x14ac:dyDescent="0.2">
      <c r="B10" s="38" t="s">
        <v>111</v>
      </c>
      <c r="C10" s="39">
        <f>[1]graph_dixieme_depassement!D7</f>
        <v>0</v>
      </c>
      <c r="D10" s="39">
        <v>37</v>
      </c>
      <c r="E10" s="22"/>
      <c r="F10" s="22"/>
      <c r="G10" s="22"/>
      <c r="H10" s="22"/>
      <c r="I10" s="22"/>
      <c r="J10" s="22"/>
    </row>
    <row r="11" spans="2:10" x14ac:dyDescent="0.2">
      <c r="B11" s="38" t="s">
        <v>112</v>
      </c>
      <c r="C11" s="39">
        <f>[1]graph_dixieme_depassement!D8</f>
        <v>0</v>
      </c>
      <c r="D11" s="39">
        <v>128</v>
      </c>
      <c r="E11" s="22"/>
      <c r="F11" s="22"/>
      <c r="G11" s="22"/>
      <c r="H11" s="22"/>
      <c r="I11" s="22"/>
      <c r="J11" s="22"/>
    </row>
    <row r="12" spans="2:10" x14ac:dyDescent="0.2">
      <c r="B12" s="38" t="s">
        <v>113</v>
      </c>
      <c r="C12" s="39">
        <f>[1]graph_dixieme_depassement!D9</f>
        <v>8.7279005000000007E-2</v>
      </c>
      <c r="D12" s="39">
        <v>337</v>
      </c>
      <c r="E12" s="22"/>
      <c r="F12" s="22"/>
      <c r="G12" s="22"/>
      <c r="H12" s="22"/>
      <c r="I12" s="22"/>
      <c r="J12" s="22"/>
    </row>
    <row r="13" spans="2:10" x14ac:dyDescent="0.2">
      <c r="B13" s="38" t="s">
        <v>114</v>
      </c>
      <c r="C13" s="39">
        <f>[1]graph_dixieme_depassement!D10</f>
        <v>8.7489032649999992</v>
      </c>
      <c r="D13" s="39">
        <v>605</v>
      </c>
      <c r="E13" s="22"/>
      <c r="F13" s="22"/>
      <c r="G13" s="22"/>
      <c r="H13" s="22"/>
      <c r="I13" s="22"/>
      <c r="J13" s="22"/>
    </row>
    <row r="14" spans="2:10" x14ac:dyDescent="0.2">
      <c r="B14" s="38" t="s">
        <v>18</v>
      </c>
      <c r="C14" s="39">
        <f>[1]graph_dixieme_depassement!D11</f>
        <v>249.76312770000001</v>
      </c>
      <c r="D14" s="39">
        <v>1636</v>
      </c>
      <c r="E14" s="22"/>
      <c r="F14" s="22"/>
      <c r="G14" s="22"/>
      <c r="H14" s="22"/>
      <c r="I14" s="22"/>
      <c r="J14" s="22"/>
    </row>
    <row r="15" spans="2:10" x14ac:dyDescent="0.2">
      <c r="B15" s="40" t="s">
        <v>19</v>
      </c>
      <c r="C15" s="39">
        <f>[2]graph_5_centieme_depassement!$C$2</f>
        <v>424.76084429999997</v>
      </c>
      <c r="D15" s="39">
        <v>2267</v>
      </c>
      <c r="E15" s="22"/>
      <c r="F15" s="22"/>
      <c r="G15" s="22"/>
      <c r="H15" s="22"/>
      <c r="I15" s="22"/>
      <c r="J15" s="22"/>
    </row>
    <row r="16" spans="2:10" x14ac:dyDescent="0.2">
      <c r="B16" s="40" t="s">
        <v>20</v>
      </c>
      <c r="C16" s="39">
        <f>[3]graph_centieme_depassement!$C$2</f>
        <v>1040.5843101284099</v>
      </c>
      <c r="D16" s="39">
        <v>4058</v>
      </c>
      <c r="E16" s="22"/>
      <c r="F16" s="22"/>
      <c r="G16" s="22"/>
      <c r="H16" s="22"/>
      <c r="I16" s="22"/>
      <c r="J16" s="22"/>
    </row>
    <row r="17" spans="2:10" x14ac:dyDescent="0.2">
      <c r="B17" s="41" t="s">
        <v>13</v>
      </c>
      <c r="C17" s="39">
        <f>[4]graph_moyenne_depassement!$C$2</f>
        <v>25.8599788</v>
      </c>
      <c r="D17" s="39">
        <v>275</v>
      </c>
      <c r="E17" s="22"/>
      <c r="F17" s="22"/>
      <c r="G17" s="22"/>
      <c r="H17" s="22"/>
      <c r="I17" s="22"/>
      <c r="J17" s="22"/>
    </row>
    <row r="18" spans="2:10" x14ac:dyDescent="0.2">
      <c r="B18" s="42"/>
      <c r="C18" s="43"/>
      <c r="D18" s="43"/>
      <c r="E18" s="22"/>
      <c r="F18" s="22"/>
      <c r="G18" s="22"/>
      <c r="H18" s="22"/>
      <c r="I18" s="22"/>
      <c r="J18" s="22"/>
    </row>
    <row r="19" spans="2:10" ht="15.6" customHeight="1" x14ac:dyDescent="0.2">
      <c r="B19" s="25" t="s">
        <v>119</v>
      </c>
      <c r="C19" s="22"/>
      <c r="D19" s="22"/>
      <c r="E19" s="22"/>
      <c r="F19" s="22"/>
      <c r="G19" s="22"/>
      <c r="H19" s="22"/>
      <c r="I19" s="22"/>
      <c r="J19" s="22"/>
    </row>
    <row r="20" spans="2:10" ht="125.25" customHeight="1" x14ac:dyDescent="0.2">
      <c r="B20" s="61" t="s">
        <v>149</v>
      </c>
      <c r="C20" s="61"/>
      <c r="D20" s="61"/>
      <c r="E20" s="61"/>
      <c r="F20" s="61"/>
      <c r="G20" s="22"/>
      <c r="H20" s="22"/>
      <c r="I20" s="22"/>
      <c r="J20" s="22"/>
    </row>
    <row r="21" spans="2:10" ht="63.6" customHeight="1" x14ac:dyDescent="0.2">
      <c r="B21" s="34"/>
      <c r="C21" s="34"/>
      <c r="D21" s="34"/>
      <c r="E21" s="22"/>
      <c r="F21" s="22"/>
      <c r="G21" s="22"/>
      <c r="H21" s="22"/>
      <c r="I21" s="22"/>
      <c r="J21" s="22"/>
    </row>
    <row r="22" spans="2:10" ht="46.5" customHeight="1" x14ac:dyDescent="0.2">
      <c r="B22" s="34"/>
      <c r="C22" s="34"/>
      <c r="D22" s="34"/>
      <c r="E22" s="22"/>
      <c r="F22" s="22"/>
      <c r="G22" s="22"/>
      <c r="H22" s="22"/>
      <c r="I22" s="22"/>
      <c r="J22" s="22"/>
    </row>
    <row r="23" spans="2:10" ht="21" customHeight="1" x14ac:dyDescent="0.2">
      <c r="B23" s="34"/>
      <c r="C23" s="34"/>
      <c r="D23" s="34"/>
      <c r="E23" s="22"/>
      <c r="F23" s="22"/>
      <c r="G23" s="22"/>
      <c r="H23" s="22"/>
      <c r="I23" s="22"/>
      <c r="J23" s="22"/>
    </row>
    <row r="24" spans="2:10" x14ac:dyDescent="0.2">
      <c r="B24" s="21"/>
      <c r="C24" s="22"/>
      <c r="D24" s="22"/>
      <c r="E24" s="22"/>
      <c r="F24" s="22"/>
      <c r="G24" s="22"/>
      <c r="H24" s="22"/>
      <c r="I24" s="22"/>
      <c r="J24" s="22"/>
    </row>
    <row r="25" spans="2:10" x14ac:dyDescent="0.2">
      <c r="B25" s="22"/>
      <c r="C25" s="22"/>
      <c r="D25" s="22"/>
      <c r="E25" s="22"/>
      <c r="F25" s="22"/>
      <c r="G25" s="22"/>
      <c r="H25" s="22"/>
      <c r="I25" s="22"/>
      <c r="J25" s="22"/>
    </row>
    <row r="26" spans="2:10" x14ac:dyDescent="0.2">
      <c r="B26" s="22"/>
      <c r="C26" s="22"/>
      <c r="D26" s="22"/>
      <c r="E26" s="22"/>
      <c r="F26" s="22"/>
      <c r="G26" s="22"/>
      <c r="H26" s="22"/>
      <c r="I26" s="22"/>
      <c r="J26" s="22"/>
    </row>
  </sheetData>
  <mergeCells count="1">
    <mergeCell ref="B20:F20"/>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E83F5-177E-4173-8557-40AD4E4AB9D8}">
  <dimension ref="B1:P38"/>
  <sheetViews>
    <sheetView showGridLines="0" workbookViewId="0"/>
  </sheetViews>
  <sheetFormatPr baseColWidth="10" defaultColWidth="10.85546875" defaultRowHeight="11.25" x14ac:dyDescent="0.2"/>
  <cols>
    <col min="1" max="1" width="3.28515625" style="11" customWidth="1"/>
    <col min="2" max="2" width="43.5703125" style="16" customWidth="1"/>
    <col min="3" max="3" width="27.28515625" style="11" customWidth="1"/>
    <col min="4" max="4" width="30.28515625" style="11" customWidth="1"/>
    <col min="5" max="5" width="26.5703125" style="11" customWidth="1"/>
    <col min="6" max="6" width="30.5703125" style="11" customWidth="1"/>
    <col min="7" max="7" width="22.85546875" style="11" customWidth="1"/>
    <col min="8" max="8" width="23.7109375" style="10" customWidth="1"/>
    <col min="9" max="9" width="26.140625" style="11" customWidth="1"/>
    <col min="10" max="10" width="27.140625" style="11" customWidth="1"/>
    <col min="11" max="11" width="24.7109375" style="10" customWidth="1"/>
    <col min="12" max="13" width="26.5703125" style="10" customWidth="1"/>
    <col min="14" max="14" width="21.28515625" style="10" customWidth="1"/>
    <col min="15" max="15" width="26.42578125" style="10" customWidth="1"/>
    <col min="16" max="16384" width="10.85546875" style="11"/>
  </cols>
  <sheetData>
    <row r="1" spans="2:16" ht="12.75" customHeight="1" x14ac:dyDescent="0.2"/>
    <row r="2" spans="2:16" x14ac:dyDescent="0.2">
      <c r="B2" s="2" t="s">
        <v>167</v>
      </c>
      <c r="C2" s="10"/>
      <c r="D2" s="10"/>
      <c r="E2" s="10"/>
      <c r="F2" s="10"/>
      <c r="G2" s="10"/>
      <c r="I2" s="10"/>
      <c r="J2" s="10"/>
      <c r="P2" s="10"/>
    </row>
    <row r="3" spans="2:16" x14ac:dyDescent="0.2">
      <c r="B3" s="2"/>
      <c r="C3" s="10"/>
      <c r="D3" s="10"/>
      <c r="E3" s="10"/>
      <c r="F3" s="10"/>
      <c r="G3" s="10"/>
      <c r="I3" s="10"/>
      <c r="J3" s="10"/>
      <c r="P3" s="10"/>
    </row>
    <row r="4" spans="2:16" ht="67.5" x14ac:dyDescent="0.2">
      <c r="B4" s="37" t="s">
        <v>160</v>
      </c>
      <c r="C4" s="59" t="s">
        <v>100</v>
      </c>
      <c r="D4" s="59" t="s">
        <v>101</v>
      </c>
      <c r="E4" s="59" t="s">
        <v>102</v>
      </c>
      <c r="F4" s="100" t="s">
        <v>138</v>
      </c>
      <c r="G4" s="59" t="s">
        <v>103</v>
      </c>
      <c r="H4" s="59" t="s">
        <v>136</v>
      </c>
      <c r="I4" s="59" t="s">
        <v>104</v>
      </c>
      <c r="J4" s="59" t="s">
        <v>105</v>
      </c>
      <c r="K4" s="59" t="s">
        <v>95</v>
      </c>
      <c r="L4" s="59" t="s">
        <v>96</v>
      </c>
      <c r="M4" s="59" t="s">
        <v>97</v>
      </c>
      <c r="N4" s="59" t="s">
        <v>98</v>
      </c>
      <c r="O4" s="59" t="s">
        <v>99</v>
      </c>
      <c r="P4" s="10"/>
    </row>
    <row r="5" spans="2:16" s="14" customFormat="1" x14ac:dyDescent="0.2">
      <c r="B5" s="47" t="s">
        <v>86</v>
      </c>
      <c r="C5" s="105">
        <v>9.6479999999999997</v>
      </c>
      <c r="D5" s="105">
        <v>74.272000000000006</v>
      </c>
      <c r="E5" s="105">
        <v>23.439</v>
      </c>
      <c r="F5" s="105">
        <v>45.3</v>
      </c>
      <c r="G5" s="105">
        <v>171.565</v>
      </c>
      <c r="H5" s="106">
        <v>2.1999999999999997</v>
      </c>
      <c r="I5" s="105">
        <v>433.90368848567999</v>
      </c>
      <c r="J5" s="105">
        <v>3176.0184470172439</v>
      </c>
      <c r="K5" s="106">
        <v>41.199999999999996</v>
      </c>
      <c r="L5" s="106">
        <v>43.3</v>
      </c>
      <c r="M5" s="106">
        <v>94.598110720637493</v>
      </c>
      <c r="N5" s="106">
        <v>78.446854547283394</v>
      </c>
      <c r="O5" s="106">
        <v>42.699999999999996</v>
      </c>
      <c r="P5" s="13"/>
    </row>
    <row r="6" spans="2:16" x14ac:dyDescent="0.2">
      <c r="B6" s="49" t="s">
        <v>8</v>
      </c>
      <c r="C6" s="58">
        <v>6.5330000000000004</v>
      </c>
      <c r="D6" s="58">
        <v>25.559000000000001</v>
      </c>
      <c r="E6" s="58">
        <v>130.02600000000001</v>
      </c>
      <c r="F6" s="58">
        <v>58.085000000000001</v>
      </c>
      <c r="G6" s="58">
        <v>618.99800000000005</v>
      </c>
      <c r="H6" s="107">
        <v>1.5</v>
      </c>
      <c r="I6" s="58">
        <v>437.87219212326102</v>
      </c>
      <c r="J6" s="58">
        <v>2084.5260059743746</v>
      </c>
      <c r="K6" s="107">
        <v>5</v>
      </c>
      <c r="L6" s="107">
        <v>4.1000000000000005</v>
      </c>
      <c r="M6" s="107">
        <v>70.305095823898796</v>
      </c>
      <c r="N6" s="107">
        <v>23.523473437532598</v>
      </c>
      <c r="O6" s="107">
        <v>2.7</v>
      </c>
      <c r="P6" s="10"/>
    </row>
    <row r="7" spans="2:16" x14ac:dyDescent="0.2">
      <c r="B7" s="49" t="s">
        <v>23</v>
      </c>
      <c r="C7" s="58">
        <v>2.2229999999999999</v>
      </c>
      <c r="D7" s="58">
        <v>46.972000000000001</v>
      </c>
      <c r="E7" s="58">
        <v>47.466000000000001</v>
      </c>
      <c r="F7" s="58">
        <v>114.913</v>
      </c>
      <c r="G7" s="58">
        <v>862.49699999999996</v>
      </c>
      <c r="H7" s="107">
        <v>0.4</v>
      </c>
      <c r="I7" s="58">
        <v>625.36969046990498</v>
      </c>
      <c r="J7" s="58">
        <v>11363.42074419221</v>
      </c>
      <c r="K7" s="107">
        <v>4.7</v>
      </c>
      <c r="L7" s="107">
        <v>5.4</v>
      </c>
      <c r="M7" s="107">
        <v>92.409882381229096</v>
      </c>
      <c r="N7" s="107">
        <v>4.49861791776652</v>
      </c>
      <c r="O7" s="107">
        <v>6.3</v>
      </c>
      <c r="P7" s="10"/>
    </row>
    <row r="8" spans="2:16" x14ac:dyDescent="0.2">
      <c r="B8" s="49" t="s">
        <v>22</v>
      </c>
      <c r="C8" s="58">
        <v>0.89300000000000002</v>
      </c>
      <c r="D8" s="58">
        <v>1.7410000000000001</v>
      </c>
      <c r="E8" s="58">
        <v>2.2930000000000001</v>
      </c>
      <c r="F8" s="58">
        <v>26.908999999999999</v>
      </c>
      <c r="G8" s="58">
        <v>4.2249999999999996</v>
      </c>
      <c r="H8" s="107">
        <v>0.4</v>
      </c>
      <c r="I8" s="58">
        <v>215.11802261164499</v>
      </c>
      <c r="J8" s="58">
        <v>396.3069106840191</v>
      </c>
      <c r="K8" s="107">
        <v>38.9</v>
      </c>
      <c r="L8" s="107">
        <v>41.199999999999996</v>
      </c>
      <c r="M8" s="107">
        <v>98.933907058873203</v>
      </c>
      <c r="N8" s="107">
        <v>96.832560008129704</v>
      </c>
      <c r="O8" s="107">
        <v>41.3</v>
      </c>
      <c r="P8" s="10"/>
    </row>
    <row r="9" spans="2:16" s="14" customFormat="1" x14ac:dyDescent="0.2">
      <c r="B9" s="47" t="s">
        <v>87</v>
      </c>
      <c r="C9" s="105">
        <v>7.74</v>
      </c>
      <c r="D9" s="105">
        <v>97.224000000000004</v>
      </c>
      <c r="E9" s="105">
        <v>36.051000000000002</v>
      </c>
      <c r="F9" s="105">
        <v>82.664000000000001</v>
      </c>
      <c r="G9" s="105">
        <v>437.97</v>
      </c>
      <c r="H9" s="106">
        <v>4.5</v>
      </c>
      <c r="I9" s="105">
        <v>173.12740472193099</v>
      </c>
      <c r="J9" s="105">
        <v>2103.2394793284348</v>
      </c>
      <c r="K9" s="106">
        <v>21.5</v>
      </c>
      <c r="L9" s="106">
        <v>22.2</v>
      </c>
      <c r="M9" s="106">
        <v>79.176408378381907</v>
      </c>
      <c r="N9" s="106">
        <v>6.6648048452266604</v>
      </c>
      <c r="O9" s="106">
        <v>22.8</v>
      </c>
      <c r="P9" s="13"/>
    </row>
    <row r="10" spans="2:16" x14ac:dyDescent="0.2">
      <c r="B10" s="49" t="s">
        <v>14</v>
      </c>
      <c r="C10" s="58">
        <v>6.1379999999999999</v>
      </c>
      <c r="D10" s="58">
        <v>96.891999999999996</v>
      </c>
      <c r="E10" s="58">
        <v>199.97399999999999</v>
      </c>
      <c r="F10" s="58">
        <v>257.19400000000002</v>
      </c>
      <c r="G10" s="58">
        <v>472.44600000000003</v>
      </c>
      <c r="H10" s="107">
        <v>3.1</v>
      </c>
      <c r="I10" s="58">
        <v>200.91091570816499</v>
      </c>
      <c r="J10" s="58">
        <v>474.65881085397507</v>
      </c>
      <c r="K10" s="107">
        <v>3.1</v>
      </c>
      <c r="L10" s="107">
        <v>20.5</v>
      </c>
      <c r="M10" s="107">
        <v>0.46618977745169798</v>
      </c>
      <c r="N10" s="107">
        <v>5.2693754159172101E-3</v>
      </c>
      <c r="O10" s="107">
        <v>4.3999999999999995</v>
      </c>
      <c r="P10" s="10"/>
    </row>
    <row r="11" spans="2:16" x14ac:dyDescent="0.2">
      <c r="B11" s="49" t="s">
        <v>26</v>
      </c>
      <c r="C11" s="58">
        <v>1.603</v>
      </c>
      <c r="D11" s="58">
        <v>0.33100000000000002</v>
      </c>
      <c r="E11" s="58">
        <v>7.718</v>
      </c>
      <c r="F11" s="58">
        <v>14.59</v>
      </c>
      <c r="G11" s="58">
        <v>11.798</v>
      </c>
      <c r="H11" s="107">
        <v>1.7000000000000002</v>
      </c>
      <c r="I11" s="58">
        <v>94.339080062967795</v>
      </c>
      <c r="J11" s="58">
        <v>144.21539073158587</v>
      </c>
      <c r="K11" s="107">
        <v>20.8</v>
      </c>
      <c r="L11" s="107">
        <v>2.8000000000000003</v>
      </c>
      <c r="M11" s="107">
        <v>91.819181059559398</v>
      </c>
      <c r="N11" s="107">
        <v>86.691851761672794</v>
      </c>
      <c r="O11" s="107">
        <v>20.599999999999998</v>
      </c>
      <c r="P11" s="10"/>
    </row>
    <row r="12" spans="2:16" s="14" customFormat="1" x14ac:dyDescent="0.2">
      <c r="B12" s="36" t="s">
        <v>27</v>
      </c>
      <c r="C12" s="105">
        <v>3.363</v>
      </c>
      <c r="D12" s="105">
        <v>8.8569999999999993</v>
      </c>
      <c r="E12" s="105">
        <v>8.2469999999999999</v>
      </c>
      <c r="F12" s="105">
        <v>10.268000000000001</v>
      </c>
      <c r="G12" s="105">
        <v>23.584</v>
      </c>
      <c r="H12" s="106">
        <v>10.7</v>
      </c>
      <c r="I12" s="105">
        <v>31.517307321920899</v>
      </c>
      <c r="J12" s="105">
        <v>90.13499013688768</v>
      </c>
      <c r="K12" s="106">
        <v>40.799999999999997</v>
      </c>
      <c r="L12" s="106">
        <v>37.6</v>
      </c>
      <c r="M12" s="106">
        <v>73.834800487376697</v>
      </c>
      <c r="N12" s="106">
        <v>54.844909665806497</v>
      </c>
      <c r="O12" s="106">
        <v>43</v>
      </c>
      <c r="P12" s="13"/>
    </row>
    <row r="13" spans="2:16" s="14" customFormat="1" x14ac:dyDescent="0.2">
      <c r="B13" s="47" t="s">
        <v>7</v>
      </c>
      <c r="C13" s="105">
        <v>1.8520000000000001</v>
      </c>
      <c r="D13" s="105">
        <v>21.411000000000001</v>
      </c>
      <c r="E13" s="105">
        <v>30.538</v>
      </c>
      <c r="F13" s="105">
        <v>55.597000000000001</v>
      </c>
      <c r="G13" s="105">
        <v>270.57600000000002</v>
      </c>
      <c r="H13" s="106">
        <v>0.5</v>
      </c>
      <c r="I13" s="105">
        <v>371.541669646218</v>
      </c>
      <c r="J13" s="105">
        <v>3291.9740549491853</v>
      </c>
      <c r="K13" s="106">
        <v>6.1</v>
      </c>
      <c r="L13" s="106">
        <v>7.9</v>
      </c>
      <c r="M13" s="106">
        <v>91.780737166102099</v>
      </c>
      <c r="N13" s="106">
        <v>40.926951318157002</v>
      </c>
      <c r="O13" s="106">
        <v>7.7</v>
      </c>
      <c r="P13" s="13"/>
    </row>
    <row r="14" spans="2:16" s="14" customFormat="1" x14ac:dyDescent="0.2">
      <c r="B14" s="47" t="s">
        <v>88</v>
      </c>
      <c r="C14" s="105">
        <v>1.625</v>
      </c>
      <c r="D14" s="105">
        <v>15.785</v>
      </c>
      <c r="E14" s="105">
        <v>252.61099999999999</v>
      </c>
      <c r="F14" s="105">
        <v>372.26</v>
      </c>
      <c r="G14" s="105">
        <v>1328.7429999999999</v>
      </c>
      <c r="H14" s="106">
        <v>0.2</v>
      </c>
      <c r="I14" s="105">
        <v>1001.96560104152</v>
      </c>
      <c r="J14" s="105">
        <v>5270.3794387386042</v>
      </c>
      <c r="K14" s="106">
        <v>0.6</v>
      </c>
      <c r="L14" s="106">
        <v>1.2</v>
      </c>
      <c r="M14" s="106">
        <v>74.788475565280805</v>
      </c>
      <c r="N14" s="106">
        <v>37.450089056157601</v>
      </c>
      <c r="O14" s="106">
        <v>1.3</v>
      </c>
      <c r="P14" s="13"/>
    </row>
    <row r="15" spans="2:16" x14ac:dyDescent="0.2">
      <c r="B15" s="49" t="s">
        <v>15</v>
      </c>
      <c r="C15" s="58" t="s">
        <v>53</v>
      </c>
      <c r="D15" s="58">
        <v>15.785</v>
      </c>
      <c r="E15" s="58" t="s">
        <v>53</v>
      </c>
      <c r="F15" s="58" t="s">
        <v>53</v>
      </c>
      <c r="G15" s="58">
        <v>2046.89</v>
      </c>
      <c r="H15" s="58" t="s">
        <v>53</v>
      </c>
      <c r="I15" s="58" t="s">
        <v>53</v>
      </c>
      <c r="J15" s="58" t="s">
        <v>53</v>
      </c>
      <c r="K15" s="58" t="s">
        <v>53</v>
      </c>
      <c r="L15" s="108">
        <v>8.0000000000000002E-3</v>
      </c>
      <c r="M15" s="58" t="s">
        <v>53</v>
      </c>
      <c r="N15" s="108">
        <v>3.6436396751439601E-2</v>
      </c>
      <c r="O15" s="58" t="s">
        <v>53</v>
      </c>
      <c r="P15" s="10"/>
    </row>
    <row r="16" spans="2:16" x14ac:dyDescent="0.2">
      <c r="B16" s="49" t="s">
        <v>21</v>
      </c>
      <c r="C16" s="58" t="s">
        <v>53</v>
      </c>
      <c r="D16" s="58">
        <v>0</v>
      </c>
      <c r="E16" s="58" t="s">
        <v>53</v>
      </c>
      <c r="F16" s="58" t="s">
        <v>53</v>
      </c>
      <c r="G16" s="58">
        <v>0</v>
      </c>
      <c r="H16" s="58" t="s">
        <v>53</v>
      </c>
      <c r="I16" s="58" t="s">
        <v>53</v>
      </c>
      <c r="J16" s="58" t="s">
        <v>53</v>
      </c>
      <c r="K16" s="58" t="s">
        <v>53</v>
      </c>
      <c r="L16" s="108">
        <v>4.0000000000000001E-3</v>
      </c>
      <c r="M16" s="58" t="s">
        <v>53</v>
      </c>
      <c r="N16" s="108">
        <v>1</v>
      </c>
      <c r="O16" s="58" t="s">
        <v>53</v>
      </c>
      <c r="P16" s="10"/>
    </row>
    <row r="17" spans="2:16" s="14" customFormat="1" x14ac:dyDescent="0.2">
      <c r="B17" s="47" t="s">
        <v>89</v>
      </c>
      <c r="C17" s="105">
        <v>1.196</v>
      </c>
      <c r="D17" s="105">
        <v>34.277999999999999</v>
      </c>
      <c r="E17" s="105">
        <v>1.24</v>
      </c>
      <c r="F17" s="105">
        <v>9.6210000000000004</v>
      </c>
      <c r="G17" s="105">
        <v>36.502000000000002</v>
      </c>
      <c r="H17" s="106">
        <v>3.6999999999999997</v>
      </c>
      <c r="I17" s="105">
        <v>32.240944507346903</v>
      </c>
      <c r="J17" s="105">
        <v>949.09586898850603</v>
      </c>
      <c r="K17" s="106">
        <v>96.399999999999991</v>
      </c>
      <c r="L17" s="106">
        <v>93.899999999999991</v>
      </c>
      <c r="M17" s="106">
        <v>96.154023930279891</v>
      </c>
      <c r="N17" s="106">
        <v>56.727230241862699</v>
      </c>
      <c r="O17" s="106">
        <v>96.3</v>
      </c>
      <c r="P17" s="13"/>
    </row>
    <row r="18" spans="2:16" x14ac:dyDescent="0.2">
      <c r="B18" s="49" t="s">
        <v>3</v>
      </c>
      <c r="C18" s="58">
        <v>0.14499999999999999</v>
      </c>
      <c r="D18" s="58">
        <v>2.4540000000000002</v>
      </c>
      <c r="E18" s="58">
        <v>0.16300000000000001</v>
      </c>
      <c r="F18" s="58">
        <v>1.0169999999999999</v>
      </c>
      <c r="G18" s="58">
        <v>3.0329999999999999</v>
      </c>
      <c r="H18" s="107">
        <v>0.70000000000000007</v>
      </c>
      <c r="I18" s="58">
        <v>20.190575360419398</v>
      </c>
      <c r="J18" s="58">
        <v>375.48400871560403</v>
      </c>
      <c r="K18" s="107">
        <v>88.6</v>
      </c>
      <c r="L18" s="107">
        <v>80.900000000000006</v>
      </c>
      <c r="M18" s="107">
        <v>99.192242564370503</v>
      </c>
      <c r="N18" s="107">
        <v>92.7421941342525</v>
      </c>
      <c r="O18" s="107">
        <v>89.3</v>
      </c>
      <c r="P18" s="10"/>
    </row>
    <row r="19" spans="2:16" x14ac:dyDescent="0.2">
      <c r="B19" s="49" t="s">
        <v>10</v>
      </c>
      <c r="C19" s="58">
        <v>0.03</v>
      </c>
      <c r="D19" s="58">
        <v>1.0589999999999999</v>
      </c>
      <c r="E19" s="58">
        <v>0.42099999999999999</v>
      </c>
      <c r="F19" s="58">
        <v>1.5229999999999999</v>
      </c>
      <c r="G19" s="58">
        <v>9.8190000000000008</v>
      </c>
      <c r="H19" s="107">
        <v>0.1</v>
      </c>
      <c r="I19" s="58">
        <v>28.7263987497209</v>
      </c>
      <c r="J19" s="58">
        <v>670.19114266577571</v>
      </c>
      <c r="K19" s="107">
        <v>7.1999999999999993</v>
      </c>
      <c r="L19" s="107">
        <v>10.8</v>
      </c>
      <c r="M19" s="107">
        <v>98.534895588004403</v>
      </c>
      <c r="N19" s="107">
        <v>82.138648165165392</v>
      </c>
      <c r="O19" s="107">
        <v>10.6</v>
      </c>
      <c r="P19" s="10"/>
    </row>
    <row r="20" spans="2:16" x14ac:dyDescent="0.2">
      <c r="B20" s="57" t="s">
        <v>6</v>
      </c>
      <c r="C20" s="58">
        <v>0.16800000000000001</v>
      </c>
      <c r="D20" s="58">
        <v>3.762</v>
      </c>
      <c r="E20" s="58">
        <v>1.9019999999999999</v>
      </c>
      <c r="F20" s="58">
        <v>5.5919999999999996</v>
      </c>
      <c r="G20" s="58">
        <v>34.036000000000001</v>
      </c>
      <c r="H20" s="107">
        <v>0.4</v>
      </c>
      <c r="I20" s="58">
        <v>42.738734835355302</v>
      </c>
      <c r="J20" s="58">
        <v>764.65770250404091</v>
      </c>
      <c r="K20" s="107">
        <v>8.7999999999999989</v>
      </c>
      <c r="L20" s="107">
        <v>11.1</v>
      </c>
      <c r="M20" s="107">
        <v>95.548858019929497</v>
      </c>
      <c r="N20" s="107">
        <v>40.109211203733096</v>
      </c>
      <c r="O20" s="107">
        <v>11.200000000000001</v>
      </c>
      <c r="P20" s="10"/>
    </row>
    <row r="21" spans="2:16" x14ac:dyDescent="0.2">
      <c r="B21" s="49" t="s">
        <v>11</v>
      </c>
      <c r="C21" s="58">
        <v>0.06</v>
      </c>
      <c r="D21" s="58">
        <v>1.403</v>
      </c>
      <c r="E21" s="58">
        <v>1.0669999999999999</v>
      </c>
      <c r="F21" s="58">
        <v>1.798</v>
      </c>
      <c r="G21" s="58">
        <v>14.856</v>
      </c>
      <c r="H21" s="107">
        <v>0.2</v>
      </c>
      <c r="I21" s="58">
        <v>38.651135272945403</v>
      </c>
      <c r="J21" s="58">
        <v>538.04430593881307</v>
      </c>
      <c r="K21" s="107">
        <v>5.7</v>
      </c>
      <c r="L21" s="107">
        <v>9.4</v>
      </c>
      <c r="M21" s="107">
        <v>97.238889095930801</v>
      </c>
      <c r="N21" s="107">
        <v>62.616937272021204</v>
      </c>
      <c r="O21" s="107">
        <v>7.0000000000000009</v>
      </c>
      <c r="P21" s="10"/>
    </row>
    <row r="22" spans="2:16" x14ac:dyDescent="0.2">
      <c r="B22" s="49" t="s">
        <v>25</v>
      </c>
      <c r="C22" s="58">
        <v>0.128</v>
      </c>
      <c r="D22" s="58">
        <v>3.8730000000000002</v>
      </c>
      <c r="E22" s="58">
        <v>1.415</v>
      </c>
      <c r="F22" s="58">
        <v>0.70000000000000295</v>
      </c>
      <c r="G22" s="58">
        <v>34.03</v>
      </c>
      <c r="H22" s="107">
        <v>0.4</v>
      </c>
      <c r="I22" s="58">
        <v>33.786901391035499</v>
      </c>
      <c r="J22" s="58">
        <v>812.79839752704254</v>
      </c>
      <c r="K22" s="107">
        <v>16</v>
      </c>
      <c r="L22" s="107">
        <v>21.9</v>
      </c>
      <c r="M22" s="107">
        <v>95.813229934564703</v>
      </c>
      <c r="N22" s="107">
        <v>43.467990852648605</v>
      </c>
      <c r="O22" s="109">
        <v>16.7</v>
      </c>
      <c r="P22" s="10"/>
    </row>
    <row r="23" spans="2:16" x14ac:dyDescent="0.2">
      <c r="B23" s="49" t="s">
        <v>5</v>
      </c>
      <c r="C23" s="58">
        <v>0.214</v>
      </c>
      <c r="D23" s="58">
        <v>6.8639999999999999</v>
      </c>
      <c r="E23" s="58">
        <v>0.82799999999999996</v>
      </c>
      <c r="F23" s="58">
        <v>6.0389999999999997</v>
      </c>
      <c r="G23" s="58">
        <v>23.219000000000001</v>
      </c>
      <c r="H23" s="107">
        <v>0.8</v>
      </c>
      <c r="I23" s="58">
        <v>26.809171681000301</v>
      </c>
      <c r="J23" s="58">
        <v>751.60548407642807</v>
      </c>
      <c r="K23" s="107">
        <v>25.900000000000002</v>
      </c>
      <c r="L23" s="107">
        <v>29.599999999999998</v>
      </c>
      <c r="M23" s="107">
        <v>96.910746330100096</v>
      </c>
      <c r="N23" s="107">
        <v>42.877923089207798</v>
      </c>
      <c r="O23" s="107">
        <v>28.9</v>
      </c>
      <c r="P23" s="10"/>
    </row>
    <row r="24" spans="2:16" x14ac:dyDescent="0.2">
      <c r="B24" s="49" t="s">
        <v>4</v>
      </c>
      <c r="C24" s="58">
        <v>0.05</v>
      </c>
      <c r="D24" s="58">
        <v>1.3340000000000001</v>
      </c>
      <c r="E24" s="58">
        <v>0.71199999999999997</v>
      </c>
      <c r="F24" s="58">
        <v>1.62</v>
      </c>
      <c r="G24" s="58">
        <v>18.443000000000001</v>
      </c>
      <c r="H24" s="107">
        <v>0.2</v>
      </c>
      <c r="I24" s="58">
        <v>23.2559739837398</v>
      </c>
      <c r="J24" s="58">
        <v>602.21543046070815</v>
      </c>
      <c r="K24" s="107">
        <v>7.1</v>
      </c>
      <c r="L24" s="107">
        <v>7.1999999999999993</v>
      </c>
      <c r="M24" s="107">
        <v>96.937474686443906</v>
      </c>
      <c r="N24" s="107">
        <v>45.994546508189302</v>
      </c>
      <c r="O24" s="107">
        <v>7.8</v>
      </c>
      <c r="P24" s="10"/>
    </row>
    <row r="25" spans="2:16" x14ac:dyDescent="0.2">
      <c r="B25" s="49" t="s">
        <v>9</v>
      </c>
      <c r="C25" s="58">
        <v>7.2999999999999995E-2</v>
      </c>
      <c r="D25" s="58">
        <v>2.0110000000000001</v>
      </c>
      <c r="E25" s="58">
        <v>3.2069999999999999</v>
      </c>
      <c r="F25" s="58">
        <v>21.321999999999999</v>
      </c>
      <c r="G25" s="58">
        <v>85.518000000000001</v>
      </c>
      <c r="H25" s="107">
        <v>0.1</v>
      </c>
      <c r="I25" s="58">
        <v>85.787363032650802</v>
      </c>
      <c r="J25" s="58">
        <v>2287.2633868290081</v>
      </c>
      <c r="K25" s="107">
        <v>2.2999999999999998</v>
      </c>
      <c r="L25" s="107">
        <v>2.4</v>
      </c>
      <c r="M25" s="107">
        <v>96.261121456652205</v>
      </c>
      <c r="N25" s="107">
        <v>63.866806978248505</v>
      </c>
      <c r="O25" s="107">
        <v>2.2999999999999998</v>
      </c>
      <c r="P25" s="10"/>
    </row>
    <row r="26" spans="2:16" x14ac:dyDescent="0.2">
      <c r="B26" s="49" t="s">
        <v>12</v>
      </c>
      <c r="C26" s="58">
        <v>6.4000000000000001E-2</v>
      </c>
      <c r="D26" s="58">
        <v>4.6369999999999996</v>
      </c>
      <c r="E26" s="58">
        <v>0.20399999999999999</v>
      </c>
      <c r="F26" s="58">
        <v>1.998</v>
      </c>
      <c r="G26" s="58">
        <v>12.891</v>
      </c>
      <c r="H26" s="107">
        <v>0.3</v>
      </c>
      <c r="I26" s="58">
        <v>25.041938062856101</v>
      </c>
      <c r="J26" s="58">
        <v>1581.3864257489488</v>
      </c>
      <c r="K26" s="107">
        <v>31.3</v>
      </c>
      <c r="L26" s="107">
        <v>36</v>
      </c>
      <c r="M26" s="107">
        <v>99.184829223894795</v>
      </c>
      <c r="N26" s="107">
        <v>76.55240614558771</v>
      </c>
      <c r="O26" s="107">
        <v>35.9</v>
      </c>
      <c r="P26" s="10"/>
    </row>
    <row r="27" spans="2:16" x14ac:dyDescent="0.2">
      <c r="B27" s="49" t="s">
        <v>24</v>
      </c>
      <c r="C27" s="58">
        <v>0.19400000000000001</v>
      </c>
      <c r="D27" s="58">
        <v>4.8129999999999997</v>
      </c>
      <c r="E27" s="58">
        <v>0.47399999999999998</v>
      </c>
      <c r="F27" s="58">
        <v>1.522</v>
      </c>
      <c r="G27" s="58">
        <v>11.939</v>
      </c>
      <c r="H27" s="107">
        <v>0.70000000000000007</v>
      </c>
      <c r="I27" s="58">
        <v>29.771781975175401</v>
      </c>
      <c r="J27" s="58">
        <v>750.65018179530989</v>
      </c>
      <c r="K27" s="107">
        <v>41</v>
      </c>
      <c r="L27" s="107">
        <v>40.300000000000004</v>
      </c>
      <c r="M27" s="107">
        <v>98.409512141668202</v>
      </c>
      <c r="N27" s="107">
        <v>75.238270819926697</v>
      </c>
      <c r="O27" s="107">
        <v>41.099999999999994</v>
      </c>
      <c r="P27" s="10"/>
    </row>
    <row r="28" spans="2:16" x14ac:dyDescent="0.2">
      <c r="B28" s="49" t="s">
        <v>16</v>
      </c>
      <c r="C28" s="58">
        <v>6.9000000000000006E-2</v>
      </c>
      <c r="D28" s="58">
        <v>2.0670000000000002</v>
      </c>
      <c r="E28" s="58">
        <v>0.11899999999999999</v>
      </c>
      <c r="F28" s="58">
        <v>1.026</v>
      </c>
      <c r="G28" s="58">
        <v>3.2440000000000002</v>
      </c>
      <c r="H28" s="107">
        <v>0.2</v>
      </c>
      <c r="I28" s="58">
        <v>31.258664263754898</v>
      </c>
      <c r="J28" s="58">
        <v>855.08167157844548</v>
      </c>
      <c r="K28" s="107">
        <v>58.3</v>
      </c>
      <c r="L28" s="107">
        <v>63.7</v>
      </c>
      <c r="M28" s="107">
        <v>99.62062103447829</v>
      </c>
      <c r="N28" s="107">
        <v>96.791764268441199</v>
      </c>
      <c r="O28" s="107">
        <v>62.6</v>
      </c>
      <c r="P28" s="10"/>
    </row>
    <row r="29" spans="2:16" s="14" customFormat="1" ht="22.5" x14ac:dyDescent="0.2">
      <c r="B29" s="36" t="s">
        <v>58</v>
      </c>
      <c r="C29" s="105">
        <v>0.46500000000000002</v>
      </c>
      <c r="D29" s="105">
        <v>1.089</v>
      </c>
      <c r="E29" s="105">
        <v>0.47699999999999998</v>
      </c>
      <c r="F29" s="105">
        <v>0.98399999999999999</v>
      </c>
      <c r="G29" s="105">
        <v>1.1220000000000001</v>
      </c>
      <c r="H29" s="106">
        <v>3.8</v>
      </c>
      <c r="I29" s="105">
        <v>12.3131812167258</v>
      </c>
      <c r="J29" s="105">
        <v>28.979548209948348</v>
      </c>
      <c r="K29" s="106">
        <v>97.5</v>
      </c>
      <c r="L29" s="106">
        <v>97</v>
      </c>
      <c r="M29" s="106">
        <v>96.128304030582399</v>
      </c>
      <c r="N29" s="106">
        <v>94.460188413284001</v>
      </c>
      <c r="O29" s="106">
        <v>97.7</v>
      </c>
      <c r="P29" s="13"/>
    </row>
    <row r="30" spans="2:16" s="14" customFormat="1" x14ac:dyDescent="0.2">
      <c r="B30" s="44"/>
      <c r="C30" s="101"/>
      <c r="D30" s="101"/>
      <c r="E30" s="101"/>
      <c r="F30" s="101"/>
      <c r="G30" s="101"/>
      <c r="H30" s="102"/>
      <c r="I30" s="101"/>
      <c r="J30" s="101"/>
      <c r="K30" s="103"/>
      <c r="L30" s="103"/>
      <c r="M30" s="103"/>
      <c r="N30" s="103"/>
      <c r="O30" s="103"/>
      <c r="P30" s="13"/>
    </row>
    <row r="31" spans="2:16" s="14" customFormat="1" x14ac:dyDescent="0.2">
      <c r="B31" s="104" t="s">
        <v>166</v>
      </c>
      <c r="C31" s="101"/>
      <c r="D31" s="101"/>
      <c r="E31" s="101"/>
      <c r="F31" s="101"/>
      <c r="G31" s="101"/>
      <c r="H31" s="102"/>
      <c r="I31" s="101"/>
      <c r="J31" s="101"/>
      <c r="K31" s="103"/>
      <c r="L31" s="103"/>
      <c r="M31" s="103"/>
      <c r="N31" s="103"/>
      <c r="O31" s="103"/>
      <c r="P31" s="13"/>
    </row>
    <row r="32" spans="2:16" ht="15" customHeight="1" x14ac:dyDescent="0.2">
      <c r="B32" s="9" t="s">
        <v>119</v>
      </c>
      <c r="C32" s="3"/>
      <c r="D32" s="3"/>
      <c r="E32" s="3"/>
      <c r="F32" s="3"/>
      <c r="G32" s="3"/>
      <c r="H32" s="4"/>
      <c r="I32" s="3"/>
      <c r="J32" s="5"/>
      <c r="K32" s="29"/>
      <c r="P32" s="10"/>
    </row>
    <row r="33" spans="2:16" ht="60" customHeight="1" x14ac:dyDescent="0.2">
      <c r="B33" s="77" t="s">
        <v>144</v>
      </c>
      <c r="C33" s="77"/>
      <c r="D33" s="77"/>
      <c r="E33" s="77"/>
      <c r="F33" s="77"/>
      <c r="G33" s="77"/>
      <c r="H33" s="77"/>
      <c r="I33" s="77"/>
      <c r="J33" s="19"/>
      <c r="P33" s="10"/>
    </row>
    <row r="34" spans="2:16" ht="27" customHeight="1" x14ac:dyDescent="0.2">
      <c r="B34" s="64" t="s">
        <v>116</v>
      </c>
      <c r="C34" s="64"/>
      <c r="D34" s="64"/>
      <c r="E34" s="64"/>
      <c r="F34" s="64"/>
      <c r="G34" s="64"/>
      <c r="H34" s="64"/>
      <c r="I34" s="64"/>
      <c r="J34" s="19"/>
      <c r="P34" s="10"/>
    </row>
    <row r="35" spans="2:16" ht="10.5" customHeight="1" x14ac:dyDescent="0.2">
      <c r="B35" s="75" t="s">
        <v>145</v>
      </c>
      <c r="C35" s="75"/>
      <c r="D35" s="75"/>
      <c r="E35" s="75"/>
      <c r="F35" s="75"/>
      <c r="G35" s="75"/>
      <c r="H35" s="75"/>
      <c r="I35" s="75"/>
      <c r="J35" s="10"/>
      <c r="P35" s="10"/>
    </row>
    <row r="36" spans="2:16" x14ac:dyDescent="0.2">
      <c r="B36" s="66" t="s">
        <v>118</v>
      </c>
      <c r="C36" s="66"/>
      <c r="D36" s="66"/>
      <c r="E36" s="66"/>
      <c r="F36" s="66"/>
      <c r="G36" s="66"/>
      <c r="I36" s="10"/>
      <c r="J36" s="10"/>
      <c r="P36" s="10"/>
    </row>
    <row r="37" spans="2:16" x14ac:dyDescent="0.2">
      <c r="B37" s="12"/>
      <c r="C37" s="10"/>
      <c r="D37" s="10"/>
      <c r="E37" s="10"/>
      <c r="F37" s="10"/>
      <c r="G37" s="10"/>
      <c r="I37" s="10"/>
      <c r="J37" s="10"/>
    </row>
    <row r="38" spans="2:16" x14ac:dyDescent="0.2">
      <c r="B38" s="12"/>
      <c r="C38" s="10"/>
      <c r="D38" s="10"/>
      <c r="E38" s="10"/>
      <c r="F38" s="10"/>
      <c r="G38" s="10"/>
      <c r="I38" s="10"/>
    </row>
  </sheetData>
  <autoFilter ref="B4:O34" xr:uid="{10EE83F5-177E-4173-8557-40AD4E4AB9D8}"/>
  <mergeCells count="4">
    <mergeCell ref="B34:I34"/>
    <mergeCell ref="B35:I35"/>
    <mergeCell ref="B36:G36"/>
    <mergeCell ref="B33:I3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DDAF2-D1B6-4CB7-B2E4-088381356852}">
  <dimension ref="B1:F71"/>
  <sheetViews>
    <sheetView showGridLines="0" workbookViewId="0"/>
  </sheetViews>
  <sheetFormatPr baseColWidth="10" defaultColWidth="10.85546875" defaultRowHeight="11.25" x14ac:dyDescent="0.2"/>
  <cols>
    <col min="1" max="1" width="3.140625" style="11" customWidth="1"/>
    <col min="2" max="2" width="25.5703125" style="11" customWidth="1"/>
    <col min="3" max="3" width="22.42578125" style="11" customWidth="1"/>
    <col min="4" max="4" width="22.28515625" style="11" customWidth="1"/>
    <col min="5" max="5" width="24" style="11" customWidth="1"/>
    <col min="6" max="16384" width="10.85546875" style="11"/>
  </cols>
  <sheetData>
    <row r="1" spans="2:6" ht="12.75" customHeight="1" x14ac:dyDescent="0.2"/>
    <row r="2" spans="2:6" x14ac:dyDescent="0.2">
      <c r="B2" s="2" t="s">
        <v>168</v>
      </c>
      <c r="C2" s="10"/>
      <c r="D2" s="10"/>
      <c r="E2" s="10"/>
    </row>
    <row r="3" spans="2:6" ht="17.100000000000001" customHeight="1" x14ac:dyDescent="0.2">
      <c r="C3" s="10"/>
      <c r="E3" s="10"/>
    </row>
    <row r="4" spans="2:6" x14ac:dyDescent="0.2">
      <c r="B4" s="2" t="s">
        <v>72</v>
      </c>
      <c r="C4" s="10"/>
      <c r="D4" s="10"/>
      <c r="E4" s="33" t="s">
        <v>59</v>
      </c>
    </row>
    <row r="5" spans="2:6" ht="56.25" x14ac:dyDescent="0.2">
      <c r="B5" s="59" t="s">
        <v>134</v>
      </c>
      <c r="C5" s="59" t="s">
        <v>127</v>
      </c>
      <c r="D5" s="59" t="s">
        <v>128</v>
      </c>
      <c r="E5" s="59" t="s">
        <v>129</v>
      </c>
      <c r="F5" s="10"/>
    </row>
    <row r="6" spans="2:6" x14ac:dyDescent="0.2">
      <c r="B6" s="49" t="s">
        <v>73</v>
      </c>
      <c r="C6" s="60">
        <v>0</v>
      </c>
      <c r="D6" s="60">
        <v>0</v>
      </c>
      <c r="E6" s="60">
        <v>8.9</v>
      </c>
    </row>
    <row r="7" spans="2:6" x14ac:dyDescent="0.2">
      <c r="B7" s="49" t="s">
        <v>74</v>
      </c>
      <c r="C7" s="60">
        <v>0</v>
      </c>
      <c r="D7" s="60">
        <v>0</v>
      </c>
      <c r="E7" s="60">
        <v>9.3000000000000007</v>
      </c>
    </row>
    <row r="8" spans="2:6" x14ac:dyDescent="0.2">
      <c r="B8" s="57" t="s">
        <v>75</v>
      </c>
      <c r="C8" s="60">
        <v>0</v>
      </c>
      <c r="D8" s="60">
        <v>0</v>
      </c>
      <c r="E8" s="60">
        <v>8.5</v>
      </c>
    </row>
    <row r="9" spans="2:6" x14ac:dyDescent="0.2">
      <c r="B9" s="49" t="s">
        <v>76</v>
      </c>
      <c r="C9" s="60">
        <v>0</v>
      </c>
      <c r="D9" s="60">
        <v>0</v>
      </c>
      <c r="E9" s="60">
        <v>8</v>
      </c>
    </row>
    <row r="10" spans="2:6" x14ac:dyDescent="0.2">
      <c r="B10" s="49" t="s">
        <v>77</v>
      </c>
      <c r="C10" s="60">
        <v>0</v>
      </c>
      <c r="D10" s="60">
        <v>0</v>
      </c>
      <c r="E10" s="60">
        <v>7.5</v>
      </c>
    </row>
    <row r="11" spans="2:6" x14ac:dyDescent="0.2">
      <c r="B11" s="49" t="s">
        <v>78</v>
      </c>
      <c r="C11" s="60">
        <v>0</v>
      </c>
      <c r="D11" s="60">
        <v>0</v>
      </c>
      <c r="E11" s="60">
        <v>7.0000000000000009</v>
      </c>
    </row>
    <row r="12" spans="2:6" x14ac:dyDescent="0.2">
      <c r="B12" s="49" t="s">
        <v>79</v>
      </c>
      <c r="C12" s="60">
        <v>0</v>
      </c>
      <c r="D12" s="60">
        <v>0</v>
      </c>
      <c r="E12" s="60">
        <v>7.1999999999999993</v>
      </c>
    </row>
    <row r="13" spans="2:6" x14ac:dyDescent="0.2">
      <c r="B13" s="49" t="s">
        <v>80</v>
      </c>
      <c r="C13" s="60">
        <v>0</v>
      </c>
      <c r="D13" s="60">
        <v>0</v>
      </c>
      <c r="E13" s="60">
        <v>7.3</v>
      </c>
    </row>
    <row r="14" spans="2:6" x14ac:dyDescent="0.2">
      <c r="B14" s="57" t="s">
        <v>81</v>
      </c>
      <c r="C14" s="60">
        <v>0.4</v>
      </c>
      <c r="D14" s="60">
        <v>0</v>
      </c>
      <c r="E14" s="60">
        <v>6.6000000000000005</v>
      </c>
    </row>
    <row r="15" spans="2:6" x14ac:dyDescent="0.2">
      <c r="B15" s="49" t="s">
        <v>18</v>
      </c>
      <c r="C15" s="60">
        <v>24.5</v>
      </c>
      <c r="D15" s="60">
        <v>6.3</v>
      </c>
      <c r="E15" s="60">
        <v>3.6</v>
      </c>
    </row>
    <row r="16" spans="2:6" ht="20.45" customHeight="1" x14ac:dyDescent="0.2">
      <c r="B16" s="28" t="s">
        <v>83</v>
      </c>
      <c r="C16" s="10"/>
      <c r="D16" s="10"/>
      <c r="E16" s="10"/>
    </row>
    <row r="17" spans="2:5" ht="45" x14ac:dyDescent="0.2">
      <c r="B17" s="59" t="s">
        <v>134</v>
      </c>
      <c r="C17" s="59" t="s">
        <v>125</v>
      </c>
      <c r="D17" s="59" t="s">
        <v>126</v>
      </c>
      <c r="E17" s="59" t="s">
        <v>124</v>
      </c>
    </row>
    <row r="18" spans="2:5" x14ac:dyDescent="0.2">
      <c r="B18" s="49" t="s">
        <v>73</v>
      </c>
      <c r="C18" s="60">
        <v>0</v>
      </c>
      <c r="D18" s="60">
        <v>0</v>
      </c>
      <c r="E18" s="60">
        <v>7.1</v>
      </c>
    </row>
    <row r="19" spans="2:5" x14ac:dyDescent="0.2">
      <c r="B19" s="49" t="s">
        <v>74</v>
      </c>
      <c r="C19" s="60">
        <v>0</v>
      </c>
      <c r="D19" s="60">
        <v>0</v>
      </c>
      <c r="E19" s="60">
        <v>7.1</v>
      </c>
    </row>
    <row r="20" spans="2:5" x14ac:dyDescent="0.2">
      <c r="B20" s="57" t="s">
        <v>75</v>
      </c>
      <c r="C20" s="60">
        <v>0</v>
      </c>
      <c r="D20" s="60">
        <v>0</v>
      </c>
      <c r="E20" s="60">
        <v>7.3</v>
      </c>
    </row>
    <row r="21" spans="2:5" x14ac:dyDescent="0.2">
      <c r="B21" s="49" t="s">
        <v>76</v>
      </c>
      <c r="C21" s="60">
        <v>0</v>
      </c>
      <c r="D21" s="60">
        <v>0</v>
      </c>
      <c r="E21" s="60">
        <v>7.1999999999999993</v>
      </c>
    </row>
    <row r="22" spans="2:5" x14ac:dyDescent="0.2">
      <c r="B22" s="49" t="s">
        <v>77</v>
      </c>
      <c r="C22" s="60">
        <v>1</v>
      </c>
      <c r="D22" s="60">
        <v>0</v>
      </c>
      <c r="E22" s="60">
        <v>6.8000000000000007</v>
      </c>
    </row>
    <row r="23" spans="2:5" x14ac:dyDescent="0.2">
      <c r="B23" s="49" t="s">
        <v>78</v>
      </c>
      <c r="C23" s="60">
        <v>8.6999999999999993</v>
      </c>
      <c r="D23" s="60">
        <v>0.4</v>
      </c>
      <c r="E23" s="60">
        <v>5.7</v>
      </c>
    </row>
    <row r="24" spans="2:5" x14ac:dyDescent="0.2">
      <c r="B24" s="49" t="s">
        <v>79</v>
      </c>
      <c r="C24" s="60">
        <v>22.5</v>
      </c>
      <c r="D24" s="60">
        <v>1.2</v>
      </c>
      <c r="E24" s="60">
        <v>5.0999999999999996</v>
      </c>
    </row>
    <row r="25" spans="2:5" x14ac:dyDescent="0.2">
      <c r="B25" s="49" t="s">
        <v>80</v>
      </c>
      <c r="C25" s="60">
        <v>37.200000000000003</v>
      </c>
      <c r="D25" s="60">
        <v>2.2999999999999998</v>
      </c>
      <c r="E25" s="60">
        <v>3.9</v>
      </c>
    </row>
    <row r="26" spans="2:5" x14ac:dyDescent="0.2">
      <c r="B26" s="57" t="s">
        <v>81</v>
      </c>
      <c r="C26" s="60">
        <v>48.6</v>
      </c>
      <c r="D26" s="60">
        <v>5</v>
      </c>
      <c r="E26" s="60">
        <v>2.6</v>
      </c>
    </row>
    <row r="27" spans="2:5" x14ac:dyDescent="0.2">
      <c r="B27" s="49" t="s">
        <v>18</v>
      </c>
      <c r="C27" s="60">
        <v>62.7</v>
      </c>
      <c r="D27" s="60">
        <v>27.900000000000002</v>
      </c>
      <c r="E27" s="60">
        <v>1.4000000000000001</v>
      </c>
    </row>
    <row r="28" spans="2:5" ht="18" customHeight="1" x14ac:dyDescent="0.2">
      <c r="B28" s="28" t="s">
        <v>84</v>
      </c>
      <c r="C28" s="10"/>
      <c r="D28" s="10"/>
      <c r="E28" s="10"/>
    </row>
    <row r="29" spans="2:5" ht="45" x14ac:dyDescent="0.2">
      <c r="B29" s="59" t="s">
        <v>134</v>
      </c>
      <c r="C29" s="59" t="s">
        <v>125</v>
      </c>
      <c r="D29" s="59" t="s">
        <v>126</v>
      </c>
      <c r="E29" s="59" t="s">
        <v>124</v>
      </c>
    </row>
    <row r="30" spans="2:5" x14ac:dyDescent="0.2">
      <c r="B30" s="49" t="s">
        <v>73</v>
      </c>
      <c r="C30" s="60">
        <v>18.7</v>
      </c>
      <c r="D30" s="60">
        <v>2</v>
      </c>
      <c r="E30" s="60">
        <v>7.0000000000000009</v>
      </c>
    </row>
    <row r="31" spans="2:5" x14ac:dyDescent="0.2">
      <c r="B31" s="49" t="s">
        <v>74</v>
      </c>
      <c r="C31" s="60">
        <v>42</v>
      </c>
      <c r="D31" s="60">
        <v>6.5</v>
      </c>
      <c r="E31" s="60">
        <v>7.1</v>
      </c>
    </row>
    <row r="32" spans="2:5" x14ac:dyDescent="0.2">
      <c r="B32" s="57" t="s">
        <v>75</v>
      </c>
      <c r="C32" s="60">
        <v>54.400000000000006</v>
      </c>
      <c r="D32" s="60">
        <v>13.100000000000001</v>
      </c>
      <c r="E32" s="60">
        <v>10.100000000000001</v>
      </c>
    </row>
    <row r="33" spans="2:5" x14ac:dyDescent="0.2">
      <c r="B33" s="49" t="s">
        <v>76</v>
      </c>
      <c r="C33" s="60">
        <v>61.5</v>
      </c>
      <c r="D33" s="60">
        <v>15.5</v>
      </c>
      <c r="E33" s="60">
        <v>8.7999999999999989</v>
      </c>
    </row>
    <row r="34" spans="2:5" x14ac:dyDescent="0.2">
      <c r="B34" s="49" t="s">
        <v>77</v>
      </c>
      <c r="C34" s="60">
        <v>64.2</v>
      </c>
      <c r="D34" s="60">
        <v>17.7</v>
      </c>
      <c r="E34" s="60">
        <v>7.5</v>
      </c>
    </row>
    <row r="35" spans="2:5" x14ac:dyDescent="0.2">
      <c r="B35" s="49" t="s">
        <v>78</v>
      </c>
      <c r="C35" s="60">
        <v>66.3</v>
      </c>
      <c r="D35" s="60">
        <v>19.5</v>
      </c>
      <c r="E35" s="60">
        <v>6.5</v>
      </c>
    </row>
    <row r="36" spans="2:5" x14ac:dyDescent="0.2">
      <c r="B36" s="49" t="s">
        <v>79</v>
      </c>
      <c r="C36" s="60">
        <v>68.2</v>
      </c>
      <c r="D36" s="60">
        <v>19.5</v>
      </c>
      <c r="E36" s="60">
        <v>5.3</v>
      </c>
    </row>
    <row r="37" spans="2:5" x14ac:dyDescent="0.2">
      <c r="B37" s="49" t="s">
        <v>80</v>
      </c>
      <c r="C37" s="60">
        <v>70.399999999999991</v>
      </c>
      <c r="D37" s="60">
        <v>20</v>
      </c>
      <c r="E37" s="60">
        <v>4.5999999999999996</v>
      </c>
    </row>
    <row r="38" spans="2:5" x14ac:dyDescent="0.2">
      <c r="B38" s="57" t="s">
        <v>81</v>
      </c>
      <c r="C38" s="60">
        <v>73</v>
      </c>
      <c r="D38" s="60">
        <v>21.7</v>
      </c>
      <c r="E38" s="60">
        <v>3.5999999999999996</v>
      </c>
    </row>
    <row r="39" spans="2:5" x14ac:dyDescent="0.2">
      <c r="B39" s="49" t="s">
        <v>18</v>
      </c>
      <c r="C39" s="60">
        <v>77.400000000000006</v>
      </c>
      <c r="D39" s="60">
        <v>29.7</v>
      </c>
      <c r="E39" s="60">
        <v>1.7000000000000002</v>
      </c>
    </row>
    <row r="40" spans="2:5" x14ac:dyDescent="0.2">
      <c r="B40" s="10"/>
      <c r="C40" s="10"/>
      <c r="D40" s="10"/>
      <c r="E40" s="10"/>
    </row>
    <row r="41" spans="2:5" ht="134.25" customHeight="1" x14ac:dyDescent="0.2">
      <c r="B41" s="78" t="s">
        <v>139</v>
      </c>
      <c r="C41" s="78"/>
      <c r="D41" s="78"/>
      <c r="E41" s="78"/>
    </row>
    <row r="42" spans="2:5" x14ac:dyDescent="0.2">
      <c r="B42" s="74"/>
      <c r="C42" s="74"/>
      <c r="D42" s="74"/>
      <c r="E42" s="74"/>
    </row>
    <row r="43" spans="2:5" x14ac:dyDescent="0.2">
      <c r="B43" s="74"/>
      <c r="C43" s="74"/>
      <c r="D43" s="74"/>
      <c r="E43" s="74"/>
    </row>
    <row r="44" spans="2:5" x14ac:dyDescent="0.2">
      <c r="B44" s="74"/>
      <c r="C44" s="74"/>
      <c r="D44" s="74"/>
      <c r="E44" s="74"/>
    </row>
    <row r="69" ht="268.5" customHeight="1" x14ac:dyDescent="0.2"/>
    <row r="71" ht="45" customHeight="1" x14ac:dyDescent="0.2"/>
  </sheetData>
  <mergeCells count="4">
    <mergeCell ref="B41:E41"/>
    <mergeCell ref="B42:E42"/>
    <mergeCell ref="B43:E43"/>
    <mergeCell ref="B44:E4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4327-AAD8-48BD-8C93-6E587311F371}">
  <dimension ref="A2:CK35"/>
  <sheetViews>
    <sheetView showGridLines="0" zoomScaleNormal="100" workbookViewId="0"/>
  </sheetViews>
  <sheetFormatPr baseColWidth="10" defaultColWidth="10.85546875" defaultRowHeight="11.25" x14ac:dyDescent="0.2"/>
  <cols>
    <col min="1" max="1" width="3.42578125" style="11" customWidth="1"/>
    <col min="2" max="2" width="42.5703125" style="11" customWidth="1"/>
    <col min="3" max="3" width="21.85546875" style="11" customWidth="1"/>
    <col min="4" max="4" width="24.140625" style="11" customWidth="1"/>
    <col min="5" max="16384" width="10.85546875" style="11"/>
  </cols>
  <sheetData>
    <row r="2" spans="1:89" ht="14.25" customHeight="1" x14ac:dyDescent="0.2">
      <c r="B2" s="2" t="s">
        <v>152</v>
      </c>
      <c r="C2" s="10"/>
      <c r="D2" s="10"/>
      <c r="E2" s="10"/>
      <c r="F2" s="10"/>
      <c r="G2" s="10"/>
      <c r="H2" s="10"/>
      <c r="I2" s="10"/>
      <c r="J2" s="10"/>
      <c r="K2" s="10"/>
      <c r="L2" s="10"/>
    </row>
    <row r="3" spans="1:89" ht="21.6" customHeight="1" x14ac:dyDescent="0.2">
      <c r="B3" s="62" t="s">
        <v>60</v>
      </c>
      <c r="C3" s="62"/>
      <c r="D3" s="62"/>
      <c r="E3" s="10"/>
      <c r="F3" s="10"/>
      <c r="G3" s="10"/>
      <c r="H3" s="10"/>
      <c r="I3" s="10"/>
      <c r="J3" s="10"/>
      <c r="K3" s="10"/>
      <c r="L3" s="10"/>
    </row>
    <row r="4" spans="1:89" ht="73.5" customHeight="1" x14ac:dyDescent="0.2">
      <c r="B4" s="91" t="s">
        <v>165</v>
      </c>
      <c r="C4" s="37" t="s">
        <v>147</v>
      </c>
      <c r="D4" s="46" t="s">
        <v>121</v>
      </c>
      <c r="E4" s="10"/>
      <c r="F4" s="10"/>
      <c r="G4" s="10"/>
      <c r="H4" s="10"/>
      <c r="I4" s="10"/>
      <c r="J4" s="10"/>
      <c r="K4" s="10"/>
      <c r="L4" s="10"/>
    </row>
    <row r="5" spans="1:89" s="18" customFormat="1" x14ac:dyDescent="0.2">
      <c r="A5" s="11"/>
      <c r="B5" s="47" t="s">
        <v>1</v>
      </c>
      <c r="C5" s="48">
        <v>249.76312767333829</v>
      </c>
      <c r="D5" s="48">
        <v>25.859978799117101</v>
      </c>
      <c r="E5" s="13"/>
      <c r="F5" s="13"/>
      <c r="G5" s="13"/>
      <c r="H5" s="13"/>
      <c r="I5" s="13"/>
      <c r="J5" s="13"/>
      <c r="K5" s="13"/>
      <c r="L5" s="13"/>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row>
    <row r="6" spans="1:89" s="14" customFormat="1" x14ac:dyDescent="0.2">
      <c r="A6" s="11"/>
      <c r="B6" s="47" t="s">
        <v>28</v>
      </c>
      <c r="C6" s="48">
        <f t="shared" ref="C6:D6" si="0">SUM(C7:C9)</f>
        <v>97.831075852812958</v>
      </c>
      <c r="D6" s="48">
        <f t="shared" si="0"/>
        <v>9.7949268529711553</v>
      </c>
      <c r="E6" s="13"/>
      <c r="F6" s="13"/>
      <c r="G6" s="13"/>
      <c r="H6" s="13"/>
      <c r="I6" s="13"/>
      <c r="J6" s="13"/>
      <c r="K6" s="13"/>
      <c r="L6" s="13"/>
    </row>
    <row r="7" spans="1:89" x14ac:dyDescent="0.2">
      <c r="B7" s="49" t="s">
        <v>8</v>
      </c>
      <c r="C7" s="50">
        <v>66.2675208073844</v>
      </c>
      <c r="D7" s="50">
        <v>6.6281436059894396</v>
      </c>
      <c r="E7" s="10"/>
      <c r="F7" s="10"/>
      <c r="G7" s="10"/>
      <c r="H7" s="10"/>
      <c r="I7" s="10"/>
      <c r="J7" s="10"/>
      <c r="K7" s="10"/>
      <c r="L7" s="10"/>
      <c r="O7" s="1"/>
    </row>
    <row r="8" spans="1:89" x14ac:dyDescent="0.2">
      <c r="B8" s="49" t="s">
        <v>23</v>
      </c>
      <c r="C8" s="50">
        <v>22.638898101748499</v>
      </c>
      <c r="D8" s="50">
        <v>2.2645248231127502</v>
      </c>
      <c r="E8" s="10"/>
      <c r="F8" s="10"/>
      <c r="G8" s="10"/>
      <c r="H8" s="10"/>
      <c r="I8" s="10"/>
      <c r="J8" s="10"/>
      <c r="K8" s="10"/>
      <c r="L8" s="10"/>
      <c r="N8" s="17"/>
    </row>
    <row r="9" spans="1:89" x14ac:dyDescent="0.2">
      <c r="B9" s="49" t="s">
        <v>22</v>
      </c>
      <c r="C9" s="50">
        <v>8.9246569436800591</v>
      </c>
      <c r="D9" s="50">
        <v>0.90225842386896404</v>
      </c>
      <c r="E9" s="10"/>
      <c r="F9" s="10"/>
      <c r="G9" s="10"/>
      <c r="H9" s="10"/>
      <c r="I9" s="10"/>
      <c r="J9" s="10"/>
      <c r="K9" s="10"/>
      <c r="L9" s="10"/>
      <c r="N9" s="17"/>
    </row>
    <row r="10" spans="1:89" s="14" customFormat="1" x14ac:dyDescent="0.2">
      <c r="B10" s="47" t="s">
        <v>2</v>
      </c>
      <c r="C10" s="48">
        <f t="shared" ref="C10:D10" si="1">SUM(C11:C12)</f>
        <v>76.996699084668393</v>
      </c>
      <c r="D10" s="48">
        <f t="shared" si="1"/>
        <v>7.7245551531928802</v>
      </c>
      <c r="E10" s="13"/>
      <c r="F10" s="13"/>
      <c r="G10" s="13"/>
      <c r="H10" s="13"/>
      <c r="I10" s="13"/>
      <c r="J10" s="13"/>
      <c r="K10" s="13"/>
      <c r="L10" s="13"/>
    </row>
    <row r="11" spans="1:89" x14ac:dyDescent="0.2">
      <c r="B11" s="49" t="s">
        <v>14</v>
      </c>
      <c r="C11" s="50">
        <v>61.2319032722149</v>
      </c>
      <c r="D11" s="50">
        <v>6.1250637836877804</v>
      </c>
      <c r="E11" s="10"/>
      <c r="F11" s="10"/>
      <c r="G11" s="10"/>
      <c r="H11" s="10"/>
      <c r="I11" s="10"/>
      <c r="J11" s="10"/>
      <c r="K11" s="10"/>
      <c r="L11" s="10"/>
    </row>
    <row r="12" spans="1:89" x14ac:dyDescent="0.2">
      <c r="B12" s="49" t="s">
        <v>26</v>
      </c>
      <c r="C12" s="50">
        <v>15.764795812453499</v>
      </c>
      <c r="D12" s="50">
        <v>1.5994913695051001</v>
      </c>
      <c r="E12" s="10"/>
      <c r="F12" s="10"/>
      <c r="G12" s="10"/>
      <c r="H12" s="10"/>
      <c r="I12" s="10"/>
      <c r="J12" s="10"/>
      <c r="K12" s="10"/>
      <c r="L12" s="10"/>
    </row>
    <row r="13" spans="1:89" s="14" customFormat="1" x14ac:dyDescent="0.2">
      <c r="B13" s="51" t="s">
        <v>27</v>
      </c>
      <c r="C13" s="52">
        <v>28.5719675047552</v>
      </c>
      <c r="D13" s="52">
        <v>3.37015295870957</v>
      </c>
      <c r="E13" s="13"/>
      <c r="F13" s="13"/>
      <c r="G13" s="13"/>
      <c r="H13" s="13"/>
      <c r="I13" s="13"/>
      <c r="J13" s="13"/>
      <c r="K13" s="13"/>
      <c r="L13" s="13"/>
    </row>
    <row r="14" spans="1:89" s="14" customFormat="1" x14ac:dyDescent="0.2">
      <c r="B14" s="47" t="s">
        <v>7</v>
      </c>
      <c r="C14" s="48">
        <v>16.752764388957999</v>
      </c>
      <c r="D14" s="48">
        <v>1.6830630629108301</v>
      </c>
      <c r="E14" s="13"/>
      <c r="F14" s="13"/>
      <c r="G14" s="13"/>
      <c r="H14" s="13"/>
      <c r="I14" s="13"/>
      <c r="J14" s="13"/>
      <c r="K14" s="13"/>
      <c r="L14" s="13"/>
    </row>
    <row r="15" spans="1:89" s="14" customFormat="1" x14ac:dyDescent="0.2">
      <c r="B15" s="47" t="s">
        <v>29</v>
      </c>
      <c r="C15" s="48">
        <f t="shared" ref="C15:D15" si="2">SUM(C16:C17)</f>
        <v>16.364965264702658</v>
      </c>
      <c r="D15" s="48">
        <f t="shared" si="2"/>
        <v>1.636518398880739</v>
      </c>
      <c r="E15" s="13"/>
      <c r="F15" s="13"/>
      <c r="G15" s="13"/>
      <c r="H15" s="13"/>
      <c r="I15" s="13"/>
      <c r="J15" s="13"/>
      <c r="K15" s="13"/>
      <c r="L15" s="13"/>
    </row>
    <row r="16" spans="1:89" x14ac:dyDescent="0.2">
      <c r="B16" s="49" t="s">
        <v>15</v>
      </c>
      <c r="C16" s="50">
        <v>12.503345112919799</v>
      </c>
      <c r="D16" s="50">
        <v>1.2503556379913601</v>
      </c>
      <c r="E16" s="10"/>
      <c r="F16" s="10"/>
      <c r="G16" s="10"/>
      <c r="H16" s="10"/>
      <c r="I16" s="10"/>
      <c r="J16" s="10"/>
      <c r="K16" s="10"/>
      <c r="L16" s="10"/>
    </row>
    <row r="17" spans="2:12" x14ac:dyDescent="0.2">
      <c r="B17" s="49" t="s">
        <v>21</v>
      </c>
      <c r="C17" s="50">
        <v>3.8616201517828599</v>
      </c>
      <c r="D17" s="50">
        <v>0.38616276088937901</v>
      </c>
      <c r="E17" s="10"/>
      <c r="F17" s="10"/>
      <c r="G17" s="10"/>
      <c r="H17" s="10"/>
      <c r="I17" s="10"/>
      <c r="J17" s="10"/>
      <c r="K17" s="10"/>
      <c r="L17" s="10"/>
    </row>
    <row r="18" spans="2:12" s="14" customFormat="1" x14ac:dyDescent="0.2">
      <c r="B18" s="47" t="s">
        <v>30</v>
      </c>
      <c r="C18" s="48">
        <f t="shared" ref="C18:D18" si="3">C19+C20+C30</f>
        <v>9.6276092025605866</v>
      </c>
      <c r="D18" s="48">
        <f t="shared" si="3"/>
        <v>1.1876140111693836</v>
      </c>
      <c r="E18" s="13"/>
      <c r="F18" s="13"/>
      <c r="G18" s="13"/>
      <c r="H18" s="13"/>
      <c r="I18" s="13"/>
      <c r="J18" s="13"/>
      <c r="K18" s="13"/>
      <c r="L18" s="13"/>
    </row>
    <row r="19" spans="2:12" x14ac:dyDescent="0.2">
      <c r="B19" s="49" t="s">
        <v>3</v>
      </c>
      <c r="C19" s="50">
        <v>1.0671462261873701</v>
      </c>
      <c r="D19" s="50">
        <v>0.14505498760244301</v>
      </c>
      <c r="E19" s="10"/>
      <c r="F19" s="10"/>
      <c r="G19" s="10"/>
      <c r="H19" s="10"/>
      <c r="I19" s="10"/>
      <c r="J19" s="10"/>
      <c r="K19" s="10"/>
      <c r="L19" s="10"/>
    </row>
    <row r="20" spans="2:12" x14ac:dyDescent="0.2">
      <c r="B20" s="49" t="s">
        <v>71</v>
      </c>
      <c r="C20" s="50">
        <f t="shared" ref="C20:D20" si="4">SUM(C21:C29)</f>
        <v>7.9343814510133122</v>
      </c>
      <c r="D20" s="50">
        <f t="shared" si="4"/>
        <v>0.97320804383173065</v>
      </c>
      <c r="E20" s="10"/>
      <c r="F20" s="10"/>
      <c r="G20" s="10"/>
      <c r="H20" s="10"/>
      <c r="I20" s="10"/>
      <c r="J20" s="10"/>
      <c r="K20" s="10"/>
      <c r="L20" s="10"/>
    </row>
    <row r="21" spans="2:12" x14ac:dyDescent="0.2">
      <c r="B21" s="53" t="s">
        <v>61</v>
      </c>
      <c r="C21" s="50">
        <v>0.21954740318048799</v>
      </c>
      <c r="D21" s="50">
        <v>2.9672966182865801E-2</v>
      </c>
      <c r="E21" s="10"/>
      <c r="F21" s="10"/>
      <c r="G21" s="10"/>
      <c r="H21" s="10"/>
      <c r="I21" s="10"/>
      <c r="J21" s="10"/>
      <c r="K21" s="10"/>
      <c r="L21" s="10"/>
    </row>
    <row r="22" spans="2:12" x14ac:dyDescent="0.2">
      <c r="B22" s="54" t="s">
        <v>62</v>
      </c>
      <c r="C22" s="55">
        <v>1.44916087342737</v>
      </c>
      <c r="D22" s="55">
        <v>0.16682929849529901</v>
      </c>
      <c r="E22" s="10"/>
      <c r="F22" s="10"/>
      <c r="G22" s="10"/>
      <c r="H22" s="10"/>
      <c r="I22" s="10"/>
      <c r="J22" s="10"/>
      <c r="K22" s="10"/>
      <c r="L22" s="10"/>
    </row>
    <row r="23" spans="2:12" x14ac:dyDescent="0.2">
      <c r="B23" s="53" t="s">
        <v>63</v>
      </c>
      <c r="C23" s="50">
        <v>0.52357524935067401</v>
      </c>
      <c r="D23" s="50">
        <v>6.1280284216868298E-2</v>
      </c>
      <c r="E23" s="10"/>
      <c r="F23" s="10"/>
      <c r="G23" s="10"/>
      <c r="H23" s="10"/>
      <c r="I23" s="10"/>
      <c r="J23" s="10"/>
      <c r="K23" s="10"/>
      <c r="L23" s="10"/>
    </row>
    <row r="24" spans="2:12" x14ac:dyDescent="0.2">
      <c r="B24" s="53" t="s">
        <v>64</v>
      </c>
      <c r="C24" s="50">
        <v>1.0862242562929001</v>
      </c>
      <c r="D24" s="50">
        <v>0.128190777531457</v>
      </c>
      <c r="E24" s="10"/>
      <c r="F24" s="10"/>
      <c r="G24" s="10"/>
      <c r="H24" s="10"/>
      <c r="I24" s="10"/>
      <c r="J24" s="10"/>
      <c r="K24" s="10"/>
      <c r="L24" s="10"/>
    </row>
    <row r="25" spans="2:12" x14ac:dyDescent="0.2">
      <c r="B25" s="53" t="s">
        <v>65</v>
      </c>
      <c r="C25" s="50">
        <v>1.6036493786750801</v>
      </c>
      <c r="D25" s="50">
        <v>0.20829543018746899</v>
      </c>
      <c r="E25" s="10"/>
      <c r="F25" s="10"/>
      <c r="G25" s="10"/>
      <c r="H25" s="10"/>
      <c r="I25" s="10"/>
      <c r="J25" s="10"/>
      <c r="K25" s="10"/>
      <c r="L25" s="10"/>
    </row>
    <row r="26" spans="2:12" x14ac:dyDescent="0.2">
      <c r="B26" s="53" t="s">
        <v>66</v>
      </c>
      <c r="C26" s="50">
        <v>0.37471639679826901</v>
      </c>
      <c r="D26" s="50">
        <v>5.0610304454623403E-2</v>
      </c>
      <c r="E26" s="10"/>
      <c r="F26" s="10"/>
      <c r="G26" s="10"/>
      <c r="H26" s="10"/>
      <c r="I26" s="10"/>
      <c r="J26" s="10"/>
      <c r="K26" s="10"/>
      <c r="L26" s="10"/>
    </row>
    <row r="27" spans="2:12" x14ac:dyDescent="0.2">
      <c r="B27" s="53" t="s">
        <v>67</v>
      </c>
      <c r="C27" s="50">
        <v>0.70486361749172</v>
      </c>
      <c r="D27" s="50">
        <v>7.4344281289345795E-2</v>
      </c>
      <c r="E27" s="10"/>
      <c r="F27" s="10"/>
      <c r="G27" s="10"/>
      <c r="H27" s="10"/>
      <c r="I27" s="10"/>
      <c r="J27" s="10"/>
      <c r="K27" s="10"/>
      <c r="L27" s="10"/>
    </row>
    <row r="28" spans="2:12" x14ac:dyDescent="0.2">
      <c r="B28" s="53" t="s">
        <v>68</v>
      </c>
      <c r="C28" s="50">
        <v>0.52773368478985005</v>
      </c>
      <c r="D28" s="50">
        <v>6.3985985644325297E-2</v>
      </c>
      <c r="E28" s="10"/>
      <c r="F28" s="10"/>
      <c r="G28" s="10"/>
      <c r="H28" s="10"/>
      <c r="I28" s="10"/>
      <c r="J28" s="10"/>
      <c r="K28" s="10"/>
      <c r="L28" s="10"/>
    </row>
    <row r="29" spans="2:12" x14ac:dyDescent="0.2">
      <c r="B29" s="53" t="s">
        <v>69</v>
      </c>
      <c r="C29" s="50">
        <v>1.44491059100696</v>
      </c>
      <c r="D29" s="50">
        <v>0.189998715829477</v>
      </c>
      <c r="E29" s="10"/>
      <c r="F29" s="10"/>
      <c r="G29" s="10"/>
      <c r="H29" s="10"/>
      <c r="I29" s="10"/>
      <c r="J29" s="10"/>
      <c r="K29" s="10"/>
      <c r="L29" s="10"/>
    </row>
    <row r="30" spans="2:12" x14ac:dyDescent="0.2">
      <c r="B30" s="53" t="s">
        <v>70</v>
      </c>
      <c r="C30" s="50">
        <v>0.62608152535990402</v>
      </c>
      <c r="D30" s="50">
        <v>6.9350979735209803E-2</v>
      </c>
      <c r="E30" s="10"/>
      <c r="F30" s="10"/>
      <c r="G30" s="10"/>
      <c r="H30" s="10"/>
      <c r="I30" s="10"/>
      <c r="J30" s="10"/>
      <c r="K30" s="10"/>
      <c r="L30" s="10"/>
    </row>
    <row r="31" spans="2:12" s="14" customFormat="1" ht="21" customHeight="1" x14ac:dyDescent="0.2">
      <c r="B31" s="36" t="s">
        <v>58</v>
      </c>
      <c r="C31" s="52">
        <v>3.6180463748805098</v>
      </c>
      <c r="D31" s="52">
        <v>0.463148361282546</v>
      </c>
      <c r="E31" s="13"/>
      <c r="F31" s="13"/>
      <c r="G31" s="13"/>
      <c r="H31" s="13"/>
      <c r="I31" s="13"/>
      <c r="J31" s="13"/>
      <c r="K31" s="13"/>
      <c r="L31" s="13"/>
    </row>
    <row r="32" spans="2:12" s="14" customFormat="1" ht="15.75" customHeight="1" x14ac:dyDescent="0.2">
      <c r="B32" s="44"/>
      <c r="C32" s="45"/>
      <c r="D32" s="45"/>
      <c r="E32" s="13"/>
      <c r="F32" s="13"/>
      <c r="G32" s="13"/>
      <c r="H32" s="13"/>
      <c r="I32" s="13"/>
      <c r="J32" s="13"/>
      <c r="K32" s="13"/>
      <c r="L32" s="13"/>
    </row>
    <row r="33" spans="2:12" s="14" customFormat="1" ht="15" customHeight="1" x14ac:dyDescent="0.2">
      <c r="B33" s="26" t="s">
        <v>119</v>
      </c>
      <c r="C33" s="6"/>
      <c r="D33" s="6"/>
      <c r="E33" s="13"/>
      <c r="F33" s="13"/>
      <c r="G33" s="13"/>
      <c r="H33" s="13"/>
      <c r="I33" s="13"/>
      <c r="J33" s="13"/>
      <c r="K33" s="13"/>
      <c r="L33" s="13"/>
    </row>
    <row r="34" spans="2:12" s="14" customFormat="1" ht="26.25" customHeight="1" x14ac:dyDescent="0.2">
      <c r="B34" s="63" t="s">
        <v>140</v>
      </c>
      <c r="C34" s="63"/>
      <c r="D34" s="63"/>
      <c r="E34" s="13"/>
      <c r="F34" s="13"/>
      <c r="G34" s="13"/>
      <c r="H34" s="13"/>
      <c r="I34" s="13"/>
      <c r="J34" s="13"/>
      <c r="K34" s="13"/>
      <c r="L34" s="13"/>
    </row>
    <row r="35" spans="2:12" ht="60.75" customHeight="1" x14ac:dyDescent="0.2">
      <c r="B35" s="64" t="s">
        <v>148</v>
      </c>
      <c r="C35" s="64"/>
      <c r="D35" s="64"/>
      <c r="E35" s="10"/>
      <c r="F35" s="10"/>
      <c r="G35" s="10"/>
      <c r="H35" s="10"/>
      <c r="I35" s="10"/>
      <c r="J35" s="10"/>
      <c r="K35" s="10"/>
      <c r="L35" s="10"/>
    </row>
  </sheetData>
  <mergeCells count="3">
    <mergeCell ref="B3:D3"/>
    <mergeCell ref="B34:D34"/>
    <mergeCell ref="B35:D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183B2-DF97-44B7-A29B-D212119559DE}">
  <dimension ref="B1:L26"/>
  <sheetViews>
    <sheetView showGridLines="0" workbookViewId="0"/>
  </sheetViews>
  <sheetFormatPr baseColWidth="10" defaultColWidth="11.42578125" defaultRowHeight="11.25" x14ac:dyDescent="0.2"/>
  <cols>
    <col min="1" max="1" width="3.140625" style="11" customWidth="1"/>
    <col min="2" max="2" width="51.7109375" style="16" customWidth="1"/>
    <col min="3" max="3" width="28.42578125" style="11" customWidth="1"/>
    <col min="4" max="4" width="29.28515625" style="11" customWidth="1"/>
    <col min="5" max="16384" width="11.42578125" style="11"/>
  </cols>
  <sheetData>
    <row r="1" spans="2:12" ht="12.75" customHeight="1" x14ac:dyDescent="0.2"/>
    <row r="2" spans="2:12" x14ac:dyDescent="0.2">
      <c r="B2" s="2" t="s">
        <v>153</v>
      </c>
    </row>
    <row r="3" spans="2:12" x14ac:dyDescent="0.2">
      <c r="C3" s="10"/>
      <c r="D3" s="7" t="s">
        <v>59</v>
      </c>
      <c r="E3" s="10"/>
      <c r="F3" s="10"/>
      <c r="G3" s="10"/>
      <c r="H3" s="10"/>
      <c r="I3" s="10"/>
      <c r="J3" s="10"/>
      <c r="K3" s="10"/>
      <c r="L3" s="10"/>
    </row>
    <row r="4" spans="2:12" ht="33.75" x14ac:dyDescent="0.2">
      <c r="B4" s="37" t="s">
        <v>165</v>
      </c>
      <c r="C4" s="46" t="s">
        <v>54</v>
      </c>
      <c r="D4" s="46" t="s">
        <v>55</v>
      </c>
      <c r="E4" s="10"/>
      <c r="F4" s="10"/>
      <c r="G4" s="10"/>
      <c r="H4" s="10"/>
      <c r="I4" s="10"/>
      <c r="J4" s="10"/>
      <c r="K4" s="10"/>
      <c r="L4" s="10"/>
    </row>
    <row r="5" spans="2:12" s="14" customFormat="1" x14ac:dyDescent="0.2">
      <c r="B5" s="49" t="s">
        <v>28</v>
      </c>
      <c r="C5" s="56">
        <v>94.598110720637493</v>
      </c>
      <c r="D5" s="56">
        <v>78.446854547283394</v>
      </c>
      <c r="E5" s="10"/>
      <c r="F5" s="10"/>
      <c r="G5" s="10"/>
      <c r="H5" s="13"/>
      <c r="I5" s="13"/>
      <c r="J5" s="13"/>
      <c r="K5" s="13"/>
      <c r="L5" s="13"/>
    </row>
    <row r="6" spans="2:12" s="14" customFormat="1" x14ac:dyDescent="0.2">
      <c r="B6" s="49" t="s">
        <v>2</v>
      </c>
      <c r="C6" s="56">
        <v>79.176408378381907</v>
      </c>
      <c r="D6" s="56">
        <v>6.6648048452266604</v>
      </c>
      <c r="E6" s="10"/>
      <c r="F6" s="10"/>
      <c r="G6" s="10"/>
      <c r="H6" s="13"/>
      <c r="I6" s="13"/>
      <c r="J6" s="13"/>
      <c r="K6" s="13"/>
      <c r="L6" s="13"/>
    </row>
    <row r="7" spans="2:12" s="14" customFormat="1" ht="12.75" customHeight="1" x14ac:dyDescent="0.2">
      <c r="B7" s="57" t="s">
        <v>27</v>
      </c>
      <c r="C7" s="56">
        <v>73.834800487376697</v>
      </c>
      <c r="D7" s="56">
        <v>54.844909665806497</v>
      </c>
      <c r="E7" s="10"/>
      <c r="F7" s="10"/>
      <c r="G7" s="10"/>
      <c r="H7" s="13"/>
      <c r="I7" s="13"/>
      <c r="J7" s="13"/>
      <c r="K7" s="13"/>
      <c r="L7" s="13"/>
    </row>
    <row r="8" spans="2:12" s="14" customFormat="1" x14ac:dyDescent="0.2">
      <c r="B8" s="49" t="s">
        <v>7</v>
      </c>
      <c r="C8" s="56">
        <v>91.780737166102099</v>
      </c>
      <c r="D8" s="56">
        <v>40.926951318157002</v>
      </c>
      <c r="E8" s="10"/>
      <c r="F8" s="10"/>
      <c r="G8" s="10"/>
      <c r="H8" s="13"/>
      <c r="I8" s="13"/>
      <c r="J8" s="13"/>
      <c r="K8" s="13"/>
      <c r="L8" s="13"/>
    </row>
    <row r="9" spans="2:12" s="14" customFormat="1" x14ac:dyDescent="0.2">
      <c r="B9" s="49" t="s">
        <v>29</v>
      </c>
      <c r="C9" s="56">
        <v>74.788475565280805</v>
      </c>
      <c r="D9" s="56">
        <v>37.450089056157601</v>
      </c>
      <c r="E9" s="10"/>
      <c r="F9" s="10"/>
      <c r="G9" s="10"/>
      <c r="H9" s="13"/>
      <c r="I9" s="13"/>
      <c r="J9" s="13"/>
      <c r="K9" s="13"/>
      <c r="L9" s="13"/>
    </row>
    <row r="10" spans="2:12" s="14" customFormat="1" x14ac:dyDescent="0.2">
      <c r="B10" s="49" t="s">
        <v>30</v>
      </c>
      <c r="C10" s="56">
        <v>96.154023930279891</v>
      </c>
      <c r="D10" s="56">
        <v>56.727230241862699</v>
      </c>
      <c r="E10" s="10"/>
      <c r="F10" s="10"/>
      <c r="G10" s="10"/>
      <c r="H10" s="13"/>
      <c r="I10" s="13"/>
      <c r="J10" s="13"/>
      <c r="K10" s="13"/>
      <c r="L10" s="13"/>
    </row>
    <row r="11" spans="2:12" s="14" customFormat="1" x14ac:dyDescent="0.2">
      <c r="B11" s="57" t="s">
        <v>58</v>
      </c>
      <c r="C11" s="56">
        <v>96.128304030582399</v>
      </c>
      <c r="D11" s="56">
        <v>94.460188413284001</v>
      </c>
      <c r="E11" s="10"/>
      <c r="F11" s="10"/>
      <c r="G11" s="10"/>
      <c r="H11" s="13"/>
      <c r="I11" s="13"/>
      <c r="J11" s="13"/>
      <c r="K11" s="13"/>
      <c r="L11" s="13"/>
    </row>
    <row r="12" spans="2:12" s="14" customFormat="1" ht="21" customHeight="1" x14ac:dyDescent="0.2">
      <c r="B12" s="15"/>
      <c r="C12" s="4"/>
      <c r="D12" s="4"/>
      <c r="E12" s="10"/>
      <c r="F12" s="10"/>
      <c r="G12" s="10"/>
      <c r="H12" s="13"/>
      <c r="I12" s="13"/>
      <c r="J12" s="13"/>
      <c r="K12" s="13"/>
      <c r="L12" s="13"/>
    </row>
    <row r="13" spans="2:12" ht="141" customHeight="1" x14ac:dyDescent="0.2">
      <c r="B13" s="64" t="s">
        <v>141</v>
      </c>
      <c r="C13" s="64"/>
      <c r="D13" s="64"/>
    </row>
    <row r="14" spans="2:12" ht="33" customHeight="1" x14ac:dyDescent="0.2">
      <c r="B14" s="65"/>
      <c r="C14" s="65"/>
      <c r="D14" s="65"/>
      <c r="E14" s="10"/>
      <c r="F14" s="10"/>
      <c r="G14" s="10"/>
      <c r="H14" s="10"/>
      <c r="I14" s="10"/>
      <c r="J14" s="10"/>
      <c r="K14" s="10"/>
      <c r="L14" s="10"/>
    </row>
    <row r="15" spans="2:12" ht="31.5" customHeight="1" x14ac:dyDescent="0.2">
      <c r="B15" s="65"/>
      <c r="C15" s="65"/>
      <c r="D15" s="65"/>
      <c r="E15" s="10"/>
      <c r="F15" s="10"/>
      <c r="G15" s="10"/>
      <c r="H15" s="10"/>
      <c r="I15" s="10"/>
      <c r="J15" s="10"/>
      <c r="K15" s="10"/>
      <c r="L15" s="10"/>
    </row>
    <row r="16" spans="2:12" ht="21.75" customHeight="1" x14ac:dyDescent="0.2">
      <c r="B16" s="65"/>
      <c r="C16" s="65"/>
      <c r="D16" s="65"/>
      <c r="E16" s="10"/>
      <c r="F16" s="10"/>
      <c r="G16" s="10"/>
      <c r="H16" s="10"/>
      <c r="I16" s="10"/>
      <c r="J16" s="10"/>
      <c r="K16" s="10"/>
      <c r="L16" s="10"/>
    </row>
    <row r="17" spans="2:12" x14ac:dyDescent="0.2">
      <c r="B17" s="12"/>
      <c r="C17" s="10"/>
      <c r="D17" s="10"/>
      <c r="E17" s="10"/>
      <c r="F17" s="10"/>
      <c r="G17" s="10"/>
      <c r="H17" s="10"/>
      <c r="I17" s="10"/>
      <c r="J17" s="10"/>
      <c r="K17" s="10"/>
      <c r="L17" s="10"/>
    </row>
    <row r="18" spans="2:12" x14ac:dyDescent="0.2">
      <c r="B18" s="12"/>
      <c r="C18" s="10"/>
      <c r="D18" s="10"/>
      <c r="E18" s="10"/>
      <c r="F18" s="10"/>
      <c r="G18" s="10"/>
      <c r="H18" s="10"/>
      <c r="I18" s="10"/>
      <c r="J18" s="10"/>
      <c r="K18" s="10"/>
      <c r="L18" s="10"/>
    </row>
    <row r="19" spans="2:12" x14ac:dyDescent="0.2">
      <c r="B19" s="12"/>
      <c r="C19" s="10"/>
      <c r="D19" s="10"/>
      <c r="E19" s="10"/>
      <c r="F19" s="10"/>
      <c r="G19" s="10"/>
      <c r="H19" s="10"/>
      <c r="I19" s="10"/>
      <c r="J19" s="10"/>
      <c r="K19" s="10"/>
      <c r="L19" s="10"/>
    </row>
    <row r="20" spans="2:12" x14ac:dyDescent="0.2">
      <c r="B20" s="12"/>
      <c r="C20" s="10"/>
      <c r="D20" s="10"/>
      <c r="E20" s="10"/>
      <c r="F20" s="10"/>
      <c r="G20" s="10"/>
      <c r="H20" s="10"/>
      <c r="I20" s="10"/>
      <c r="J20" s="10"/>
      <c r="K20" s="10"/>
      <c r="L20" s="10"/>
    </row>
    <row r="21" spans="2:12" x14ac:dyDescent="0.2">
      <c r="B21" s="12"/>
      <c r="C21" s="10"/>
      <c r="D21" s="10"/>
      <c r="E21" s="10"/>
      <c r="F21" s="10"/>
      <c r="G21" s="10"/>
      <c r="H21" s="10"/>
      <c r="I21" s="10"/>
      <c r="J21" s="10"/>
      <c r="K21" s="10"/>
      <c r="L21" s="10"/>
    </row>
    <row r="22" spans="2:12" x14ac:dyDescent="0.2">
      <c r="B22" s="12"/>
      <c r="C22" s="10"/>
      <c r="D22" s="10"/>
      <c r="E22" s="10"/>
      <c r="F22" s="10"/>
      <c r="G22" s="10"/>
      <c r="H22" s="10"/>
      <c r="I22" s="10"/>
      <c r="J22" s="10"/>
      <c r="K22" s="10"/>
      <c r="L22" s="10"/>
    </row>
    <row r="23" spans="2:12" x14ac:dyDescent="0.2">
      <c r="B23" s="12"/>
      <c r="C23" s="10"/>
      <c r="D23" s="10"/>
      <c r="E23" s="10"/>
      <c r="F23" s="10"/>
      <c r="G23" s="10"/>
      <c r="H23" s="10"/>
      <c r="I23" s="10"/>
      <c r="J23" s="10"/>
      <c r="K23" s="10"/>
      <c r="L23" s="10"/>
    </row>
    <row r="24" spans="2:12" x14ac:dyDescent="0.2">
      <c r="B24" s="12"/>
      <c r="C24" s="10"/>
      <c r="D24" s="10"/>
      <c r="E24" s="10"/>
      <c r="F24" s="10"/>
      <c r="G24" s="10"/>
      <c r="H24" s="10"/>
      <c r="I24" s="10"/>
      <c r="J24" s="10"/>
      <c r="K24" s="10"/>
      <c r="L24" s="10"/>
    </row>
    <row r="25" spans="2:12" x14ac:dyDescent="0.2">
      <c r="B25" s="12"/>
      <c r="C25" s="10"/>
      <c r="D25" s="10"/>
      <c r="E25" s="10"/>
      <c r="F25" s="10"/>
      <c r="G25" s="10"/>
      <c r="H25" s="10"/>
      <c r="I25" s="10"/>
      <c r="J25" s="10"/>
      <c r="K25" s="10"/>
      <c r="L25" s="10"/>
    </row>
    <row r="26" spans="2:12" x14ac:dyDescent="0.2">
      <c r="B26" s="12"/>
      <c r="C26" s="10"/>
      <c r="D26" s="10"/>
      <c r="E26" s="10"/>
      <c r="F26" s="10"/>
      <c r="G26" s="10"/>
      <c r="H26" s="10"/>
      <c r="I26" s="10"/>
      <c r="J26" s="10"/>
      <c r="K26" s="10"/>
      <c r="L26" s="10"/>
    </row>
  </sheetData>
  <autoFilter ref="B4:D4" xr:uid="{F230338B-2C1E-4CE4-8ADA-11A696FD04CD}"/>
  <mergeCells count="4">
    <mergeCell ref="B14:D14"/>
    <mergeCell ref="B15:D15"/>
    <mergeCell ref="B16:D16"/>
    <mergeCell ref="B13:D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FF76-75B9-4306-A174-E1C94FE7D2B8}">
  <dimension ref="B2:I30"/>
  <sheetViews>
    <sheetView showGridLines="0" workbookViewId="0"/>
  </sheetViews>
  <sheetFormatPr baseColWidth="10" defaultColWidth="11.42578125" defaultRowHeight="11.25" x14ac:dyDescent="0.2"/>
  <cols>
    <col min="1" max="1" width="4.140625" style="11" customWidth="1"/>
    <col min="2" max="2" width="51.7109375" style="16" customWidth="1"/>
    <col min="3" max="3" width="24.28515625" style="11" customWidth="1"/>
    <col min="4" max="4" width="20.28515625" style="11" customWidth="1"/>
    <col min="5" max="16384" width="11.42578125" style="11"/>
  </cols>
  <sheetData>
    <row r="2" spans="2:9" x14ac:dyDescent="0.2">
      <c r="B2" s="2" t="s">
        <v>154</v>
      </c>
      <c r="C2" s="10"/>
      <c r="D2" s="10"/>
      <c r="E2" s="10"/>
      <c r="F2" s="10"/>
      <c r="G2" s="10"/>
      <c r="H2" s="10"/>
      <c r="I2" s="10"/>
    </row>
    <row r="3" spans="2:9" x14ac:dyDescent="0.2">
      <c r="B3" s="2"/>
      <c r="C3" s="10"/>
      <c r="D3" s="10"/>
      <c r="E3" s="10"/>
      <c r="F3" s="10"/>
      <c r="G3" s="10"/>
      <c r="H3" s="10"/>
      <c r="I3" s="10"/>
    </row>
    <row r="4" spans="2:9" x14ac:dyDescent="0.2">
      <c r="B4" s="8"/>
      <c r="C4" s="10"/>
      <c r="D4" s="7" t="s">
        <v>60</v>
      </c>
      <c r="E4" s="10"/>
      <c r="F4" s="10"/>
      <c r="G4" s="10"/>
      <c r="H4" s="10"/>
      <c r="I4" s="10"/>
    </row>
    <row r="5" spans="2:9" ht="45" x14ac:dyDescent="0.2">
      <c r="B5" s="37" t="s">
        <v>165</v>
      </c>
      <c r="C5" s="46" t="s">
        <v>48</v>
      </c>
      <c r="D5" s="46" t="s">
        <v>49</v>
      </c>
      <c r="E5" s="10"/>
      <c r="F5" s="10"/>
      <c r="G5" s="10"/>
      <c r="H5" s="10"/>
      <c r="I5" s="10"/>
    </row>
    <row r="6" spans="2:9" s="14" customFormat="1" x14ac:dyDescent="0.2">
      <c r="B6" s="49" t="s">
        <v>28</v>
      </c>
      <c r="C6" s="50">
        <v>23.439</v>
      </c>
      <c r="D6" s="50">
        <v>171.565</v>
      </c>
      <c r="E6" s="13"/>
      <c r="F6" s="13"/>
      <c r="G6" s="13"/>
      <c r="H6" s="13"/>
      <c r="I6" s="13"/>
    </row>
    <row r="7" spans="2:9" s="14" customFormat="1" x14ac:dyDescent="0.2">
      <c r="B7" s="49" t="s">
        <v>2</v>
      </c>
      <c r="C7" s="50">
        <v>36.051000000000002</v>
      </c>
      <c r="D7" s="50">
        <v>437.97</v>
      </c>
      <c r="E7" s="13"/>
      <c r="F7" s="13"/>
      <c r="G7" s="13"/>
      <c r="H7" s="13"/>
      <c r="I7" s="13"/>
    </row>
    <row r="8" spans="2:9" s="14" customFormat="1" x14ac:dyDescent="0.2">
      <c r="B8" s="57" t="s">
        <v>27</v>
      </c>
      <c r="C8" s="50">
        <v>8.2469999999999999</v>
      </c>
      <c r="D8" s="50">
        <v>23.584</v>
      </c>
      <c r="E8" s="13"/>
      <c r="F8" s="13"/>
      <c r="G8" s="13"/>
      <c r="H8" s="13"/>
      <c r="I8" s="13"/>
    </row>
    <row r="9" spans="2:9" s="14" customFormat="1" x14ac:dyDescent="0.2">
      <c r="B9" s="49" t="s">
        <v>7</v>
      </c>
      <c r="C9" s="50">
        <v>30.538</v>
      </c>
      <c r="D9" s="50">
        <v>270.57600000000002</v>
      </c>
      <c r="E9" s="13"/>
      <c r="F9" s="13"/>
      <c r="G9" s="13"/>
      <c r="H9" s="13"/>
      <c r="I9" s="13"/>
    </row>
    <row r="10" spans="2:9" s="14" customFormat="1" x14ac:dyDescent="0.2">
      <c r="B10" s="49" t="s">
        <v>29</v>
      </c>
      <c r="C10" s="50">
        <v>252.61099999999999</v>
      </c>
      <c r="D10" s="58">
        <v>1328.7429999999999</v>
      </c>
      <c r="E10" s="13"/>
      <c r="F10" s="13"/>
      <c r="G10" s="13"/>
      <c r="H10" s="13"/>
      <c r="I10" s="13"/>
    </row>
    <row r="11" spans="2:9" s="14" customFormat="1" x14ac:dyDescent="0.2">
      <c r="B11" s="49" t="s">
        <v>30</v>
      </c>
      <c r="C11" s="50">
        <v>1.24</v>
      </c>
      <c r="D11" s="50">
        <v>36.502000000000002</v>
      </c>
      <c r="E11" s="13"/>
      <c r="F11" s="13"/>
      <c r="G11" s="13"/>
      <c r="H11" s="13"/>
      <c r="I11" s="13"/>
    </row>
    <row r="12" spans="2:9" s="14" customFormat="1" x14ac:dyDescent="0.2">
      <c r="B12" s="57" t="s">
        <v>58</v>
      </c>
      <c r="C12" s="50">
        <v>0.47699999999999998</v>
      </c>
      <c r="D12" s="50">
        <v>1.1220000000000001</v>
      </c>
      <c r="E12" s="13"/>
      <c r="F12" s="13"/>
      <c r="G12" s="13"/>
      <c r="H12" s="13"/>
      <c r="I12" s="13"/>
    </row>
    <row r="13" spans="2:9" s="14" customFormat="1" x14ac:dyDescent="0.2">
      <c r="B13" s="9"/>
      <c r="C13" s="20"/>
      <c r="D13" s="20"/>
      <c r="E13" s="13"/>
      <c r="F13" s="13"/>
      <c r="G13" s="13"/>
      <c r="H13" s="13"/>
      <c r="I13" s="13"/>
    </row>
    <row r="14" spans="2:9" s="14" customFormat="1" ht="124.5" customHeight="1" x14ac:dyDescent="0.2">
      <c r="B14" s="64" t="s">
        <v>142</v>
      </c>
      <c r="C14" s="64"/>
      <c r="D14" s="64"/>
      <c r="E14" s="13"/>
      <c r="F14" s="13"/>
      <c r="G14" s="13"/>
      <c r="H14" s="13"/>
      <c r="I14" s="13"/>
    </row>
    <row r="15" spans="2:9" x14ac:dyDescent="0.2">
      <c r="B15" s="66"/>
      <c r="C15" s="66"/>
      <c r="D15" s="66"/>
      <c r="E15" s="10"/>
      <c r="F15" s="10"/>
      <c r="G15" s="10"/>
      <c r="H15" s="10"/>
      <c r="I15" s="10"/>
    </row>
    <row r="16" spans="2:9" x14ac:dyDescent="0.2">
      <c r="B16" s="66"/>
      <c r="C16" s="66"/>
      <c r="D16" s="66"/>
      <c r="E16" s="10"/>
      <c r="F16" s="10"/>
      <c r="G16" s="10"/>
      <c r="H16" s="10"/>
      <c r="I16" s="10"/>
    </row>
    <row r="17" spans="2:9" x14ac:dyDescent="0.2">
      <c r="B17" s="21"/>
      <c r="C17" s="21"/>
      <c r="D17" s="21"/>
      <c r="E17" s="10"/>
      <c r="F17" s="10"/>
      <c r="G17" s="10"/>
      <c r="H17" s="10"/>
      <c r="I17" s="10"/>
    </row>
    <row r="18" spans="2:9" x14ac:dyDescent="0.2">
      <c r="B18" s="15"/>
      <c r="C18" s="10"/>
      <c r="D18" s="10"/>
      <c r="E18" s="10"/>
      <c r="F18" s="10"/>
      <c r="G18" s="10"/>
      <c r="H18" s="10"/>
      <c r="I18" s="10"/>
    </row>
    <row r="19" spans="2:9" x14ac:dyDescent="0.2">
      <c r="B19" s="12"/>
      <c r="C19" s="10"/>
      <c r="D19" s="10"/>
      <c r="E19" s="10"/>
      <c r="F19" s="10"/>
      <c r="G19" s="10"/>
      <c r="H19" s="10"/>
      <c r="I19" s="10"/>
    </row>
    <row r="20" spans="2:9" x14ac:dyDescent="0.2">
      <c r="B20" s="12"/>
      <c r="C20" s="10"/>
      <c r="D20" s="10"/>
      <c r="E20" s="10"/>
      <c r="F20" s="10"/>
      <c r="G20" s="10"/>
      <c r="H20" s="10"/>
      <c r="I20" s="10"/>
    </row>
    <row r="21" spans="2:9" x14ac:dyDescent="0.2">
      <c r="B21" s="12"/>
      <c r="C21" s="10"/>
      <c r="D21" s="10"/>
      <c r="E21" s="10"/>
      <c r="F21" s="10"/>
      <c r="G21" s="10"/>
      <c r="H21" s="10"/>
      <c r="I21" s="10"/>
    </row>
    <row r="22" spans="2:9" x14ac:dyDescent="0.2">
      <c r="B22" s="12"/>
      <c r="C22" s="10"/>
      <c r="D22" s="10"/>
      <c r="E22" s="10"/>
      <c r="F22" s="10"/>
      <c r="G22" s="10"/>
      <c r="H22" s="10"/>
      <c r="I22" s="10"/>
    </row>
    <row r="23" spans="2:9" x14ac:dyDescent="0.2">
      <c r="B23" s="12"/>
      <c r="C23" s="10"/>
      <c r="D23" s="10"/>
      <c r="E23" s="10"/>
      <c r="F23" s="10"/>
      <c r="G23" s="10"/>
      <c r="H23" s="10"/>
      <c r="I23" s="10"/>
    </row>
    <row r="24" spans="2:9" x14ac:dyDescent="0.2">
      <c r="B24" s="12"/>
      <c r="C24" s="10"/>
      <c r="D24" s="10"/>
      <c r="E24" s="10"/>
      <c r="F24" s="10"/>
      <c r="G24" s="10"/>
      <c r="H24" s="10"/>
      <c r="I24" s="10"/>
    </row>
    <row r="25" spans="2:9" x14ac:dyDescent="0.2">
      <c r="B25" s="12"/>
      <c r="C25" s="10"/>
      <c r="D25" s="10"/>
      <c r="E25" s="10"/>
      <c r="F25" s="10"/>
      <c r="G25" s="10"/>
      <c r="H25" s="10"/>
      <c r="I25" s="10"/>
    </row>
    <row r="26" spans="2:9" x14ac:dyDescent="0.2">
      <c r="B26" s="12"/>
      <c r="C26" s="10"/>
      <c r="D26" s="10"/>
      <c r="E26" s="10"/>
      <c r="F26" s="10"/>
      <c r="G26" s="10"/>
      <c r="H26" s="10"/>
      <c r="I26" s="10"/>
    </row>
    <row r="27" spans="2:9" x14ac:dyDescent="0.2">
      <c r="B27" s="12"/>
      <c r="C27" s="10"/>
      <c r="D27" s="10"/>
      <c r="E27" s="10"/>
      <c r="F27" s="10"/>
      <c r="G27" s="10"/>
      <c r="H27" s="10"/>
      <c r="I27" s="10"/>
    </row>
    <row r="28" spans="2:9" x14ac:dyDescent="0.2">
      <c r="B28" s="12"/>
      <c r="C28" s="10"/>
      <c r="D28" s="10"/>
      <c r="E28" s="10"/>
      <c r="F28" s="10"/>
      <c r="G28" s="10"/>
      <c r="H28" s="10"/>
      <c r="I28" s="10"/>
    </row>
    <row r="29" spans="2:9" x14ac:dyDescent="0.2">
      <c r="B29" s="12"/>
      <c r="C29" s="10"/>
      <c r="D29" s="10"/>
      <c r="E29" s="10"/>
      <c r="F29" s="10"/>
      <c r="G29" s="10"/>
      <c r="H29" s="10"/>
      <c r="I29" s="10"/>
    </row>
    <row r="30" spans="2:9" x14ac:dyDescent="0.2">
      <c r="B30" s="12"/>
      <c r="C30" s="10"/>
      <c r="D30" s="10"/>
      <c r="E30" s="10"/>
      <c r="F30" s="10"/>
      <c r="G30" s="10"/>
      <c r="H30" s="10"/>
      <c r="I30" s="10"/>
    </row>
  </sheetData>
  <autoFilter ref="B5:D5" xr:uid="{F230338B-2C1E-4CE4-8ADA-11A696FD04CD}"/>
  <mergeCells count="3">
    <mergeCell ref="B16:D16"/>
    <mergeCell ref="B15:D15"/>
    <mergeCell ref="B14:D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0ABA7-E1F7-4654-9072-D1564BC44295}">
  <dimension ref="B2:J71"/>
  <sheetViews>
    <sheetView showGridLines="0" zoomScaleNormal="100" workbookViewId="0"/>
  </sheetViews>
  <sheetFormatPr baseColWidth="10" defaultColWidth="10.85546875" defaultRowHeight="11.25" x14ac:dyDescent="0.2"/>
  <cols>
    <col min="1" max="1" width="3.85546875" style="11" customWidth="1"/>
    <col min="2" max="2" width="22.5703125" style="11" customWidth="1"/>
    <col min="3" max="3" width="24.5703125" style="11" customWidth="1"/>
    <col min="4" max="4" width="27.42578125" style="11" customWidth="1"/>
    <col min="5" max="5" width="21.85546875" style="11" customWidth="1"/>
    <col min="6" max="16384" width="10.85546875" style="11"/>
  </cols>
  <sheetData>
    <row r="2" spans="2:10" x14ac:dyDescent="0.2">
      <c r="B2" s="2" t="s">
        <v>155</v>
      </c>
      <c r="C2" s="10"/>
      <c r="D2" s="10"/>
      <c r="E2" s="10"/>
    </row>
    <row r="3" spans="2:10" x14ac:dyDescent="0.2">
      <c r="C3" s="10"/>
      <c r="D3" s="10"/>
      <c r="E3" s="10"/>
    </row>
    <row r="4" spans="2:10" x14ac:dyDescent="0.2">
      <c r="B4" s="13"/>
      <c r="C4" s="10"/>
      <c r="D4" s="10"/>
      <c r="E4" s="10"/>
      <c r="F4" s="32" t="s">
        <v>59</v>
      </c>
    </row>
    <row r="5" spans="2:10" ht="56.25" x14ac:dyDescent="0.2">
      <c r="B5" s="67" t="s">
        <v>134</v>
      </c>
      <c r="C5" s="67"/>
      <c r="D5" s="46" t="s">
        <v>127</v>
      </c>
      <c r="E5" s="46" t="s">
        <v>128</v>
      </c>
      <c r="F5" s="46" t="s">
        <v>129</v>
      </c>
      <c r="G5" s="10"/>
      <c r="H5" s="10"/>
      <c r="I5" s="10"/>
      <c r="J5" s="10"/>
    </row>
    <row r="6" spans="2:10" x14ac:dyDescent="0.2">
      <c r="B6" s="71" t="s">
        <v>82</v>
      </c>
      <c r="C6" s="49" t="s">
        <v>73</v>
      </c>
      <c r="D6" s="60">
        <v>0</v>
      </c>
      <c r="E6" s="60">
        <v>0</v>
      </c>
      <c r="F6" s="60">
        <v>7.8</v>
      </c>
      <c r="G6" s="10"/>
      <c r="H6" s="10"/>
      <c r="I6" s="10"/>
      <c r="J6" s="10"/>
    </row>
    <row r="7" spans="2:10" ht="15" customHeight="1" x14ac:dyDescent="0.2">
      <c r="B7" s="72"/>
      <c r="C7" s="49" t="s">
        <v>74</v>
      </c>
      <c r="D7" s="60">
        <v>0</v>
      </c>
      <c r="E7" s="60">
        <v>0</v>
      </c>
      <c r="F7" s="60">
        <v>6.3</v>
      </c>
    </row>
    <row r="8" spans="2:10" ht="15" customHeight="1" x14ac:dyDescent="0.2">
      <c r="B8" s="72"/>
      <c r="C8" s="57" t="s">
        <v>75</v>
      </c>
      <c r="D8" s="60">
        <v>4.5999999999999996</v>
      </c>
      <c r="E8" s="60">
        <v>0.4</v>
      </c>
      <c r="F8" s="60">
        <v>6</v>
      </c>
    </row>
    <row r="9" spans="2:10" ht="15" customHeight="1" x14ac:dyDescent="0.2">
      <c r="B9" s="72"/>
      <c r="C9" s="49" t="s">
        <v>76</v>
      </c>
      <c r="D9" s="60">
        <v>17.299999999999997</v>
      </c>
      <c r="E9" s="60">
        <v>0.70000000000000007</v>
      </c>
      <c r="F9" s="60">
        <v>5.8000000000000007</v>
      </c>
    </row>
    <row r="10" spans="2:10" ht="15" customHeight="1" x14ac:dyDescent="0.2">
      <c r="B10" s="72"/>
      <c r="C10" s="49" t="s">
        <v>77</v>
      </c>
      <c r="D10" s="60">
        <v>24.9</v>
      </c>
      <c r="E10" s="60">
        <v>1</v>
      </c>
      <c r="F10" s="60">
        <v>5.8999999999999995</v>
      </c>
    </row>
    <row r="11" spans="2:10" ht="15" customHeight="1" x14ac:dyDescent="0.2">
      <c r="B11" s="72"/>
      <c r="C11" s="49" t="s">
        <v>78</v>
      </c>
      <c r="D11" s="60">
        <v>31.3</v>
      </c>
      <c r="E11" s="60">
        <v>1.3</v>
      </c>
      <c r="F11" s="60">
        <v>5.5</v>
      </c>
    </row>
    <row r="12" spans="2:10" ht="15" customHeight="1" x14ac:dyDescent="0.2">
      <c r="B12" s="72"/>
      <c r="C12" s="49" t="s">
        <v>79</v>
      </c>
      <c r="D12" s="60">
        <v>38.200000000000003</v>
      </c>
      <c r="E12" s="60">
        <v>1.7999999999999998</v>
      </c>
      <c r="F12" s="60">
        <v>4.5</v>
      </c>
    </row>
    <row r="13" spans="2:10" ht="15" customHeight="1" x14ac:dyDescent="0.2">
      <c r="B13" s="72"/>
      <c r="C13" s="49" t="s">
        <v>80</v>
      </c>
      <c r="D13" s="60">
        <v>45.5</v>
      </c>
      <c r="E13" s="60">
        <v>2.8000000000000003</v>
      </c>
      <c r="F13" s="60">
        <v>3.5999999999999996</v>
      </c>
    </row>
    <row r="14" spans="2:10" ht="15" customHeight="1" x14ac:dyDescent="0.2">
      <c r="B14" s="72"/>
      <c r="C14" s="57" t="s">
        <v>81</v>
      </c>
      <c r="D14" s="60">
        <v>54.400000000000006</v>
      </c>
      <c r="E14" s="60">
        <v>4.9000000000000004</v>
      </c>
      <c r="F14" s="60">
        <v>3.1</v>
      </c>
    </row>
    <row r="15" spans="2:10" ht="15" customHeight="1" x14ac:dyDescent="0.2">
      <c r="B15" s="73"/>
      <c r="C15" s="49" t="s">
        <v>18</v>
      </c>
      <c r="D15" s="60">
        <v>68.400000000000006</v>
      </c>
      <c r="E15" s="60">
        <v>20.9</v>
      </c>
      <c r="F15" s="60">
        <v>1.7000000000000002</v>
      </c>
    </row>
    <row r="16" spans="2:10" x14ac:dyDescent="0.2">
      <c r="B16" s="68" t="s">
        <v>85</v>
      </c>
      <c r="C16" s="49" t="s">
        <v>73</v>
      </c>
      <c r="D16" s="60">
        <v>0</v>
      </c>
      <c r="E16" s="60">
        <v>0</v>
      </c>
      <c r="F16" s="60">
        <v>6.1</v>
      </c>
    </row>
    <row r="17" spans="2:6" ht="15" customHeight="1" x14ac:dyDescent="0.2">
      <c r="B17" s="69"/>
      <c r="C17" s="49" t="s">
        <v>74</v>
      </c>
      <c r="D17" s="60">
        <v>0</v>
      </c>
      <c r="E17" s="60">
        <v>0</v>
      </c>
      <c r="F17" s="60">
        <v>5.2</v>
      </c>
    </row>
    <row r="18" spans="2:6" ht="15" customHeight="1" x14ac:dyDescent="0.2">
      <c r="B18" s="69"/>
      <c r="C18" s="57" t="s">
        <v>75</v>
      </c>
      <c r="D18" s="60">
        <v>3.8</v>
      </c>
      <c r="E18" s="60">
        <v>0.5</v>
      </c>
      <c r="F18" s="60">
        <v>5.3</v>
      </c>
    </row>
    <row r="19" spans="2:6" ht="15" customHeight="1" x14ac:dyDescent="0.2">
      <c r="B19" s="69"/>
      <c r="C19" s="49" t="s">
        <v>76</v>
      </c>
      <c r="D19" s="60">
        <v>17.8</v>
      </c>
      <c r="E19" s="60">
        <v>1.4000000000000001</v>
      </c>
      <c r="F19" s="60">
        <v>5.7</v>
      </c>
    </row>
    <row r="20" spans="2:6" ht="15" customHeight="1" x14ac:dyDescent="0.2">
      <c r="B20" s="69"/>
      <c r="C20" s="49" t="s">
        <v>77</v>
      </c>
      <c r="D20" s="60">
        <v>26</v>
      </c>
      <c r="E20" s="60">
        <v>1.4000000000000001</v>
      </c>
      <c r="F20" s="60">
        <v>5.8000000000000007</v>
      </c>
    </row>
    <row r="21" spans="2:6" ht="15" customHeight="1" x14ac:dyDescent="0.2">
      <c r="B21" s="69"/>
      <c r="C21" s="49" t="s">
        <v>78</v>
      </c>
      <c r="D21" s="60">
        <v>31.8</v>
      </c>
      <c r="E21" s="60">
        <v>2.1999999999999997</v>
      </c>
      <c r="F21" s="60">
        <v>4.8</v>
      </c>
    </row>
    <row r="22" spans="2:6" ht="15" customHeight="1" x14ac:dyDescent="0.2">
      <c r="B22" s="69"/>
      <c r="C22" s="49" t="s">
        <v>79</v>
      </c>
      <c r="D22" s="60">
        <v>36.9</v>
      </c>
      <c r="E22" s="60">
        <v>2</v>
      </c>
      <c r="F22" s="60">
        <v>4.3999999999999995</v>
      </c>
    </row>
    <row r="23" spans="2:6" ht="15" customHeight="1" x14ac:dyDescent="0.2">
      <c r="B23" s="69"/>
      <c r="C23" s="49" t="s">
        <v>80</v>
      </c>
      <c r="D23" s="60">
        <v>41.8</v>
      </c>
      <c r="E23" s="60">
        <v>2.4</v>
      </c>
      <c r="F23" s="60">
        <v>4.2</v>
      </c>
    </row>
    <row r="24" spans="2:6" ht="15" customHeight="1" x14ac:dyDescent="0.2">
      <c r="B24" s="69"/>
      <c r="C24" s="57" t="s">
        <v>81</v>
      </c>
      <c r="D24" s="60">
        <v>48.3</v>
      </c>
      <c r="E24" s="60">
        <v>4</v>
      </c>
      <c r="F24" s="60">
        <v>3.5999999999999996</v>
      </c>
    </row>
    <row r="25" spans="2:6" ht="15" customHeight="1" x14ac:dyDescent="0.2">
      <c r="B25" s="70"/>
      <c r="C25" s="49" t="s">
        <v>18</v>
      </c>
      <c r="D25" s="60">
        <v>61.199999999999996</v>
      </c>
      <c r="E25" s="60">
        <v>16.3</v>
      </c>
      <c r="F25" s="60">
        <v>2.7</v>
      </c>
    </row>
    <row r="26" spans="2:6" x14ac:dyDescent="0.2">
      <c r="B26" s="10"/>
      <c r="C26" s="10"/>
      <c r="D26" s="10"/>
      <c r="E26" s="10"/>
    </row>
    <row r="27" spans="2:6" ht="105" customHeight="1" x14ac:dyDescent="0.2">
      <c r="B27" s="75" t="s">
        <v>150</v>
      </c>
      <c r="C27" s="75"/>
      <c r="D27" s="75"/>
      <c r="E27" s="75"/>
      <c r="F27" s="75"/>
    </row>
    <row r="28" spans="2:6" x14ac:dyDescent="0.2">
      <c r="B28" s="74"/>
      <c r="C28" s="74"/>
      <c r="D28" s="74"/>
      <c r="E28" s="74"/>
    </row>
    <row r="29" spans="2:6" x14ac:dyDescent="0.2">
      <c r="B29" s="74"/>
      <c r="C29" s="74"/>
      <c r="D29" s="74"/>
      <c r="E29" s="74"/>
    </row>
    <row r="30" spans="2:6" x14ac:dyDescent="0.2">
      <c r="B30" s="74"/>
      <c r="C30" s="74"/>
      <c r="D30" s="74"/>
      <c r="E30" s="74"/>
    </row>
    <row r="69" ht="268.5" customHeight="1" x14ac:dyDescent="0.2"/>
    <row r="71" ht="45" customHeight="1" x14ac:dyDescent="0.2"/>
  </sheetData>
  <mergeCells count="7">
    <mergeCell ref="B30:E30"/>
    <mergeCell ref="B27:F27"/>
    <mergeCell ref="B5:C5"/>
    <mergeCell ref="B16:B25"/>
    <mergeCell ref="B6:B15"/>
    <mergeCell ref="B28:E28"/>
    <mergeCell ref="B29:E2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D3C69-154C-43D7-B6B5-141ABE92D69C}">
  <dimension ref="B2:P23"/>
  <sheetViews>
    <sheetView showGridLines="0" zoomScaleNormal="100" workbookViewId="0"/>
  </sheetViews>
  <sheetFormatPr baseColWidth="10" defaultColWidth="10.85546875" defaultRowHeight="11.25" x14ac:dyDescent="0.2"/>
  <cols>
    <col min="1" max="1" width="3.5703125" style="11" customWidth="1"/>
    <col min="2" max="2" width="17.5703125" style="11" customWidth="1"/>
    <col min="3" max="5" width="10.85546875" style="11"/>
    <col min="6" max="6" width="23.7109375" style="11" customWidth="1"/>
    <col min="7" max="16384" width="10.85546875" style="11"/>
  </cols>
  <sheetData>
    <row r="2" spans="2:16" x14ac:dyDescent="0.2">
      <c r="B2" s="2" t="s">
        <v>159</v>
      </c>
      <c r="C2" s="10"/>
      <c r="D2" s="10"/>
      <c r="E2" s="10"/>
      <c r="F2" s="10"/>
      <c r="G2" s="10"/>
      <c r="H2" s="10"/>
      <c r="I2" s="10"/>
      <c r="J2" s="10"/>
      <c r="K2" s="10"/>
      <c r="L2" s="10"/>
      <c r="M2" s="10"/>
      <c r="N2" s="10"/>
      <c r="O2" s="10"/>
      <c r="P2" s="10"/>
    </row>
    <row r="3" spans="2:16" x14ac:dyDescent="0.2">
      <c r="C3" s="10"/>
      <c r="D3" s="10"/>
      <c r="E3" s="10"/>
      <c r="F3" s="10"/>
      <c r="G3" s="10"/>
      <c r="H3" s="10"/>
      <c r="I3" s="10"/>
      <c r="J3" s="10"/>
      <c r="K3" s="10"/>
      <c r="L3" s="10"/>
      <c r="M3" s="33" t="s">
        <v>59</v>
      </c>
      <c r="N3" s="10"/>
      <c r="O3" s="10"/>
      <c r="P3" s="10"/>
    </row>
    <row r="4" spans="2:16" s="31" customFormat="1" ht="60" customHeight="1" x14ac:dyDescent="0.25">
      <c r="B4" s="82" t="s">
        <v>156</v>
      </c>
      <c r="C4" s="83" t="s">
        <v>91</v>
      </c>
      <c r="D4" s="84"/>
      <c r="E4" s="84"/>
      <c r="F4" s="84"/>
      <c r="G4" s="84"/>
      <c r="H4" s="83" t="s">
        <v>137</v>
      </c>
      <c r="I4" s="85"/>
      <c r="J4" s="52" t="s">
        <v>130</v>
      </c>
      <c r="K4" s="83" t="s">
        <v>131</v>
      </c>
      <c r="L4" s="84"/>
      <c r="M4" s="52" t="s">
        <v>132</v>
      </c>
      <c r="N4" s="30"/>
      <c r="O4" s="30"/>
      <c r="P4" s="30"/>
    </row>
    <row r="5" spans="2:16" ht="38.25" customHeight="1" x14ac:dyDescent="0.2">
      <c r="B5" s="82"/>
      <c r="C5" s="48" t="s">
        <v>17</v>
      </c>
      <c r="D5" s="48" t="s">
        <v>39</v>
      </c>
      <c r="E5" s="48" t="s">
        <v>40</v>
      </c>
      <c r="F5" s="52" t="s">
        <v>31</v>
      </c>
      <c r="G5" s="48" t="s">
        <v>32</v>
      </c>
      <c r="H5" s="37" t="s">
        <v>52</v>
      </c>
      <c r="I5" s="37" t="s">
        <v>40</v>
      </c>
      <c r="J5" s="37" t="s">
        <v>32</v>
      </c>
      <c r="K5" s="37" t="s">
        <v>52</v>
      </c>
      <c r="L5" s="37" t="s">
        <v>40</v>
      </c>
      <c r="M5" s="37" t="s">
        <v>32</v>
      </c>
      <c r="N5" s="10"/>
      <c r="O5" s="10"/>
      <c r="P5" s="10"/>
    </row>
    <row r="6" spans="2:16" ht="18.600000000000001" customHeight="1" x14ac:dyDescent="0.2">
      <c r="B6" s="49" t="s">
        <v>33</v>
      </c>
      <c r="C6" s="60">
        <v>41.223877268057564</v>
      </c>
      <c r="D6" s="60">
        <v>44.726464537081085</v>
      </c>
      <c r="E6" s="60">
        <v>19.791763327112697</v>
      </c>
      <c r="F6" s="60">
        <v>38.167308750687944</v>
      </c>
      <c r="G6" s="60">
        <v>23.068722370734072</v>
      </c>
      <c r="H6" s="86">
        <v>43</v>
      </c>
      <c r="I6" s="60">
        <v>28.999999999999996</v>
      </c>
      <c r="J6" s="55">
        <v>24</v>
      </c>
      <c r="K6" s="87">
        <v>42</v>
      </c>
      <c r="L6" s="87">
        <v>22</v>
      </c>
      <c r="M6" s="55">
        <v>23.9</v>
      </c>
      <c r="N6" s="10"/>
      <c r="O6" s="10"/>
      <c r="P6" s="10"/>
    </row>
    <row r="7" spans="2:16" x14ac:dyDescent="0.2">
      <c r="B7" s="49" t="s">
        <v>92</v>
      </c>
      <c r="C7" s="60">
        <v>23.63313082704444</v>
      </c>
      <c r="D7" s="60">
        <v>25.461705709193787</v>
      </c>
      <c r="E7" s="60">
        <v>12.444194702492036</v>
      </c>
      <c r="F7" s="60">
        <v>18.869545906593672</v>
      </c>
      <c r="G7" s="60">
        <v>24.378563278028111</v>
      </c>
      <c r="H7" s="86">
        <v>28.000000000000004</v>
      </c>
      <c r="I7" s="60">
        <v>17</v>
      </c>
      <c r="J7" s="55">
        <v>23</v>
      </c>
      <c r="K7" s="87">
        <v>28.999999999999996</v>
      </c>
      <c r="L7" s="87">
        <v>19</v>
      </c>
      <c r="M7" s="55">
        <v>23.5</v>
      </c>
      <c r="N7" s="10"/>
      <c r="O7" s="10"/>
      <c r="P7" s="10"/>
    </row>
    <row r="8" spans="2:16" x14ac:dyDescent="0.2">
      <c r="B8" s="49" t="s">
        <v>93</v>
      </c>
      <c r="C8" s="60">
        <v>22.813916932512495</v>
      </c>
      <c r="D8" s="60">
        <v>22.75002541550846</v>
      </c>
      <c r="E8" s="60">
        <v>23.204865156529777</v>
      </c>
      <c r="F8" s="60">
        <v>23.676486207262791</v>
      </c>
      <c r="G8" s="60">
        <v>25.608598072620204</v>
      </c>
      <c r="H8" s="86">
        <v>21</v>
      </c>
      <c r="I8" s="60">
        <v>23</v>
      </c>
      <c r="J8" s="55">
        <v>26</v>
      </c>
      <c r="K8" s="87">
        <v>22</v>
      </c>
      <c r="L8" s="87">
        <v>25</v>
      </c>
      <c r="M8" s="55">
        <v>25.8</v>
      </c>
      <c r="N8" s="10"/>
      <c r="O8" s="10"/>
      <c r="P8" s="10"/>
    </row>
    <row r="9" spans="2:16" x14ac:dyDescent="0.2">
      <c r="B9" s="49" t="s">
        <v>34</v>
      </c>
      <c r="C9" s="60">
        <v>12.329074972385506</v>
      </c>
      <c r="D9" s="60">
        <v>7.0618043382166675</v>
      </c>
      <c r="E9" s="60">
        <v>44.559176813865491</v>
      </c>
      <c r="F9" s="60">
        <v>19.28665913545559</v>
      </c>
      <c r="G9" s="60">
        <v>26.944116278617621</v>
      </c>
      <c r="H9" s="86">
        <v>8</v>
      </c>
      <c r="I9" s="60">
        <v>31</v>
      </c>
      <c r="J9" s="55">
        <v>27</v>
      </c>
      <c r="K9" s="87">
        <v>6</v>
      </c>
      <c r="L9" s="87">
        <v>34</v>
      </c>
      <c r="M9" s="55">
        <v>26.8</v>
      </c>
      <c r="N9" s="10"/>
      <c r="O9" s="10"/>
      <c r="P9" s="10"/>
    </row>
    <row r="10" spans="2:16" x14ac:dyDescent="0.2">
      <c r="B10" s="49" t="s">
        <v>35</v>
      </c>
      <c r="C10" s="60">
        <v>55.623773761982378</v>
      </c>
      <c r="D10" s="60">
        <v>55.044767803353047</v>
      </c>
      <c r="E10" s="60">
        <v>59.166675258706313</v>
      </c>
      <c r="F10" s="60">
        <v>62.764437235079996</v>
      </c>
      <c r="G10" s="60">
        <v>51.429749670604863</v>
      </c>
      <c r="H10" s="49"/>
      <c r="I10" s="60"/>
      <c r="J10" s="49"/>
      <c r="K10" s="86">
        <v>52</v>
      </c>
      <c r="L10" s="60">
        <v>56.999999999999993</v>
      </c>
      <c r="M10" s="86">
        <v>52</v>
      </c>
      <c r="N10" s="10"/>
      <c r="O10" s="10"/>
      <c r="P10" s="10"/>
    </row>
    <row r="11" spans="2:16" x14ac:dyDescent="0.2">
      <c r="B11" s="49" t="s">
        <v>36</v>
      </c>
      <c r="C11" s="60">
        <v>44.376226238017622</v>
      </c>
      <c r="D11" s="60">
        <v>44.955232196646946</v>
      </c>
      <c r="E11" s="60">
        <v>40.833324741293687</v>
      </c>
      <c r="F11" s="60">
        <v>37.235562764920004</v>
      </c>
      <c r="G11" s="60">
        <v>48.570250329395144</v>
      </c>
      <c r="H11" s="49"/>
      <c r="I11" s="60"/>
      <c r="J11" s="49"/>
      <c r="K11" s="86">
        <v>48</v>
      </c>
      <c r="L11" s="60">
        <v>43</v>
      </c>
      <c r="M11" s="86">
        <v>48</v>
      </c>
      <c r="N11" s="10"/>
      <c r="O11" s="10"/>
      <c r="P11" s="10"/>
    </row>
    <row r="12" spans="2:16" x14ac:dyDescent="0.2">
      <c r="B12" s="49" t="s">
        <v>39</v>
      </c>
      <c r="C12" s="60">
        <v>85.952960737210432</v>
      </c>
      <c r="D12" s="60">
        <v>100</v>
      </c>
      <c r="E12" s="60">
        <v>0</v>
      </c>
      <c r="F12" s="60">
        <v>76.780214156745743</v>
      </c>
      <c r="G12" s="60">
        <v>5.1130850807714889</v>
      </c>
      <c r="H12" s="86">
        <v>100</v>
      </c>
      <c r="I12" s="60">
        <v>0</v>
      </c>
      <c r="J12" s="49"/>
      <c r="K12" s="86">
        <v>100</v>
      </c>
      <c r="L12" s="60">
        <v>0</v>
      </c>
      <c r="M12" s="49"/>
      <c r="N12" s="10"/>
      <c r="O12" s="10"/>
      <c r="P12" s="10"/>
    </row>
    <row r="13" spans="2:16" x14ac:dyDescent="0.2">
      <c r="B13" s="49" t="s">
        <v>40</v>
      </c>
      <c r="C13" s="60">
        <v>14.047039262789566</v>
      </c>
      <c r="D13" s="60">
        <v>0</v>
      </c>
      <c r="E13" s="60">
        <v>100</v>
      </c>
      <c r="F13" s="60">
        <v>23.219785843254257</v>
      </c>
      <c r="G13" s="60">
        <v>0.83561643796275886</v>
      </c>
      <c r="H13" s="86">
        <v>0</v>
      </c>
      <c r="I13" s="60">
        <v>100</v>
      </c>
      <c r="J13" s="49"/>
      <c r="K13" s="86">
        <v>0</v>
      </c>
      <c r="L13" s="60">
        <v>100</v>
      </c>
      <c r="M13" s="49"/>
      <c r="N13" s="10"/>
      <c r="O13" s="10"/>
      <c r="P13" s="10"/>
    </row>
    <row r="14" spans="2:16" x14ac:dyDescent="0.2">
      <c r="B14" s="49" t="s">
        <v>37</v>
      </c>
      <c r="C14" s="60">
        <v>16.3251384586864</v>
      </c>
      <c r="D14" s="60">
        <v>11.748087096841232</v>
      </c>
      <c r="E14" s="60">
        <v>44.331831444803022</v>
      </c>
      <c r="F14" s="60">
        <v>23.867180333883692</v>
      </c>
      <c r="G14" s="60">
        <v>18.916557279919115</v>
      </c>
      <c r="H14" s="86">
        <v>11</v>
      </c>
      <c r="I14" s="60">
        <v>34</v>
      </c>
      <c r="J14" s="49"/>
      <c r="K14" s="49"/>
      <c r="L14" s="60"/>
      <c r="M14" s="49"/>
      <c r="N14" s="10"/>
      <c r="O14" s="10"/>
      <c r="P14" s="10"/>
    </row>
    <row r="15" spans="2:16" x14ac:dyDescent="0.2">
      <c r="B15" s="49" t="s">
        <v>38</v>
      </c>
      <c r="C15" s="60">
        <v>83.674861541313604</v>
      </c>
      <c r="D15" s="60">
        <v>88.251912903158768</v>
      </c>
      <c r="E15" s="60">
        <v>55.668168555196985</v>
      </c>
      <c r="F15" s="60">
        <v>76.132819666116319</v>
      </c>
      <c r="G15" s="60">
        <v>81.083442720080896</v>
      </c>
      <c r="H15" s="86">
        <v>89</v>
      </c>
      <c r="I15" s="60">
        <v>65.999999999999986</v>
      </c>
      <c r="J15" s="49"/>
      <c r="K15" s="49"/>
      <c r="L15" s="60"/>
      <c r="M15" s="49"/>
      <c r="N15" s="10"/>
      <c r="O15" s="10"/>
      <c r="P15" s="10"/>
    </row>
    <row r="16" spans="2:16" x14ac:dyDescent="0.2">
      <c r="B16" s="49" t="s">
        <v>0</v>
      </c>
      <c r="C16" s="60">
        <v>100</v>
      </c>
      <c r="D16" s="60">
        <v>100</v>
      </c>
      <c r="E16" s="60">
        <v>100</v>
      </c>
      <c r="F16" s="60">
        <v>100</v>
      </c>
      <c r="G16" s="60">
        <v>100</v>
      </c>
      <c r="H16" s="86">
        <v>99.999999999999986</v>
      </c>
      <c r="I16" s="60">
        <v>100</v>
      </c>
      <c r="J16" s="60">
        <v>100</v>
      </c>
      <c r="K16" s="60">
        <v>100</v>
      </c>
      <c r="L16" s="60">
        <v>100</v>
      </c>
      <c r="M16" s="60">
        <v>100</v>
      </c>
      <c r="N16" s="10"/>
      <c r="O16" s="10"/>
      <c r="P16" s="10"/>
    </row>
    <row r="17" spans="2:16" x14ac:dyDescent="0.2">
      <c r="B17" s="79"/>
      <c r="C17" s="80"/>
      <c r="D17" s="80"/>
      <c r="E17" s="80"/>
      <c r="F17" s="80"/>
      <c r="G17" s="80"/>
      <c r="H17" s="81"/>
      <c r="I17" s="80"/>
      <c r="J17" s="80"/>
      <c r="K17" s="80"/>
      <c r="L17" s="80"/>
      <c r="M17" s="80"/>
      <c r="N17" s="10"/>
      <c r="O17" s="10"/>
      <c r="P17" s="10"/>
    </row>
    <row r="18" spans="2:16" x14ac:dyDescent="0.2">
      <c r="B18" s="64" t="s">
        <v>94</v>
      </c>
      <c r="C18" s="64"/>
      <c r="D18" s="64"/>
      <c r="E18" s="64"/>
      <c r="F18" s="64"/>
      <c r="G18" s="64"/>
      <c r="H18" s="64"/>
      <c r="I18" s="64"/>
      <c r="J18" s="64"/>
      <c r="K18" s="64"/>
      <c r="L18" s="64"/>
      <c r="M18" s="64"/>
      <c r="N18" s="10"/>
      <c r="O18" s="10"/>
      <c r="P18" s="10"/>
    </row>
    <row r="19" spans="2:16" ht="22.5" customHeight="1" x14ac:dyDescent="0.2">
      <c r="B19" s="75" t="s">
        <v>158</v>
      </c>
      <c r="C19" s="75"/>
      <c r="D19" s="75"/>
      <c r="E19" s="75"/>
      <c r="F19" s="75"/>
      <c r="G19" s="75"/>
      <c r="H19" s="75"/>
      <c r="I19" s="75"/>
      <c r="J19" s="75"/>
      <c r="K19" s="75"/>
      <c r="L19" s="75"/>
      <c r="M19" s="75"/>
      <c r="N19" s="10"/>
      <c r="O19" s="10"/>
      <c r="P19" s="10"/>
    </row>
    <row r="20" spans="2:16" ht="47.25" customHeight="1" x14ac:dyDescent="0.2">
      <c r="B20" s="75" t="s">
        <v>157</v>
      </c>
      <c r="C20" s="75"/>
      <c r="D20" s="75"/>
      <c r="E20" s="75"/>
      <c r="F20" s="75"/>
      <c r="G20" s="75"/>
      <c r="H20" s="75"/>
      <c r="I20" s="75"/>
      <c r="J20" s="75"/>
      <c r="K20" s="75"/>
      <c r="L20" s="75"/>
      <c r="M20" s="75"/>
      <c r="N20" s="10"/>
      <c r="O20" s="10"/>
      <c r="P20" s="10"/>
    </row>
    <row r="21" spans="2:16" ht="24.75" customHeight="1" x14ac:dyDescent="0.2">
      <c r="B21" s="75" t="s">
        <v>133</v>
      </c>
      <c r="C21" s="75"/>
      <c r="D21" s="75"/>
      <c r="E21" s="75"/>
      <c r="F21" s="75"/>
      <c r="G21" s="75"/>
      <c r="H21" s="75"/>
      <c r="I21" s="75"/>
      <c r="J21" s="75"/>
      <c r="K21" s="75"/>
      <c r="L21" s="75"/>
      <c r="M21" s="75"/>
      <c r="N21" s="10"/>
      <c r="O21" s="10"/>
      <c r="P21" s="10"/>
    </row>
    <row r="22" spans="2:16" x14ac:dyDescent="0.2">
      <c r="B22" s="10"/>
      <c r="C22" s="10"/>
      <c r="D22" s="10"/>
      <c r="E22" s="10"/>
      <c r="F22" s="10"/>
      <c r="G22" s="10"/>
      <c r="H22" s="10"/>
      <c r="I22" s="10"/>
      <c r="J22" s="10"/>
      <c r="K22" s="10"/>
      <c r="L22" s="10"/>
      <c r="M22" s="10"/>
      <c r="N22" s="10"/>
      <c r="O22" s="10"/>
      <c r="P22" s="10"/>
    </row>
    <row r="23" spans="2:16" x14ac:dyDescent="0.2">
      <c r="B23" s="10"/>
      <c r="C23" s="10"/>
      <c r="D23" s="10"/>
      <c r="E23" s="10"/>
      <c r="F23" s="10"/>
      <c r="G23" s="10"/>
      <c r="H23" s="10"/>
      <c r="I23" s="10"/>
      <c r="J23" s="10"/>
      <c r="K23" s="10"/>
      <c r="L23" s="10"/>
      <c r="M23" s="10"/>
      <c r="N23" s="10"/>
      <c r="O23" s="10"/>
      <c r="P23" s="10"/>
    </row>
  </sheetData>
  <mergeCells count="8">
    <mergeCell ref="K4:L4"/>
    <mergeCell ref="C4:G4"/>
    <mergeCell ref="H4:I4"/>
    <mergeCell ref="B4:B5"/>
    <mergeCell ref="B18:M18"/>
    <mergeCell ref="B19:M19"/>
    <mergeCell ref="B20:M20"/>
    <mergeCell ref="B21:M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53D7-2AE0-4B3C-AC6A-87FB013F8072}">
  <dimension ref="B2:J44"/>
  <sheetViews>
    <sheetView showGridLines="0" zoomScaleNormal="100" workbookViewId="0"/>
  </sheetViews>
  <sheetFormatPr baseColWidth="10" defaultColWidth="10.85546875" defaultRowHeight="11.25" x14ac:dyDescent="0.2"/>
  <cols>
    <col min="1" max="1" width="3.5703125" style="11" customWidth="1"/>
    <col min="2" max="2" width="42.5703125" style="11" customWidth="1"/>
    <col min="3" max="4" width="11.5703125" style="11" bestFit="1" customWidth="1"/>
    <col min="5" max="6" width="13.5703125" style="11" bestFit="1" customWidth="1"/>
    <col min="7" max="7" width="14.5703125" style="11" bestFit="1" customWidth="1"/>
    <col min="8" max="8" width="12.5703125" style="11" bestFit="1" customWidth="1"/>
    <col min="9" max="16384" width="10.85546875" style="11"/>
  </cols>
  <sheetData>
    <row r="2" spans="2:10" x14ac:dyDescent="0.2">
      <c r="B2" s="2" t="s">
        <v>161</v>
      </c>
      <c r="C2" s="10"/>
      <c r="D2" s="10"/>
      <c r="E2" s="10"/>
      <c r="F2" s="10"/>
      <c r="G2" s="10"/>
      <c r="H2" s="10"/>
      <c r="I2" s="10"/>
      <c r="J2" s="10"/>
    </row>
    <row r="3" spans="2:10" x14ac:dyDescent="0.2">
      <c r="C3" s="10"/>
      <c r="D3" s="10"/>
      <c r="E3" s="10"/>
      <c r="F3" s="10"/>
      <c r="G3" s="10"/>
      <c r="H3" s="33" t="s">
        <v>60</v>
      </c>
      <c r="I3" s="10"/>
      <c r="J3" s="10"/>
    </row>
    <row r="4" spans="2:10" ht="22.5" x14ac:dyDescent="0.2">
      <c r="B4" s="91" t="s">
        <v>160</v>
      </c>
      <c r="C4" s="59" t="s">
        <v>122</v>
      </c>
      <c r="D4" s="59" t="s">
        <v>90</v>
      </c>
      <c r="E4" s="59" t="s">
        <v>18</v>
      </c>
      <c r="F4" s="59" t="s">
        <v>19</v>
      </c>
      <c r="G4" s="59" t="s">
        <v>20</v>
      </c>
      <c r="H4" s="59" t="s">
        <v>13</v>
      </c>
      <c r="I4" s="10"/>
      <c r="J4" s="10"/>
    </row>
    <row r="5" spans="2:10" s="14" customFormat="1" x14ac:dyDescent="0.2">
      <c r="B5" s="88" t="s">
        <v>1</v>
      </c>
      <c r="C5" s="89">
        <v>0</v>
      </c>
      <c r="D5" s="89">
        <v>8.7488821462020567</v>
      </c>
      <c r="E5" s="89">
        <v>249.76312767333829</v>
      </c>
      <c r="F5" s="89">
        <v>424.76084431634882</v>
      </c>
      <c r="G5" s="90">
        <v>1040.5843101284131</v>
      </c>
      <c r="H5" s="89">
        <v>25.859978799117101</v>
      </c>
    </row>
    <row r="6" spans="2:10" s="14" customFormat="1" x14ac:dyDescent="0.2">
      <c r="B6" s="47" t="s">
        <v>86</v>
      </c>
      <c r="C6" s="48">
        <f>SUM(C7:C9)</f>
        <v>0</v>
      </c>
      <c r="D6" s="48">
        <f t="shared" ref="D6:H6" si="0">SUM(D7:D9)</f>
        <v>0.11728787088800695</v>
      </c>
      <c r="E6" s="48">
        <f t="shared" si="0"/>
        <v>97.831075852812958</v>
      </c>
      <c r="F6" s="48">
        <f t="shared" si="0"/>
        <v>193.23101734109579</v>
      </c>
      <c r="G6" s="48">
        <f t="shared" si="0"/>
        <v>526.77689026745111</v>
      </c>
      <c r="H6" s="48">
        <f t="shared" si="0"/>
        <v>9.7949268529711553</v>
      </c>
      <c r="I6" s="13"/>
      <c r="J6" s="13"/>
    </row>
    <row r="7" spans="2:10" x14ac:dyDescent="0.2">
      <c r="B7" s="49" t="s">
        <v>8</v>
      </c>
      <c r="C7" s="50">
        <v>0</v>
      </c>
      <c r="D7" s="50">
        <v>1.3608512199596299E-2</v>
      </c>
      <c r="E7" s="50">
        <v>66.2675208073844</v>
      </c>
      <c r="F7" s="50">
        <v>131.97090191080301</v>
      </c>
      <c r="G7" s="50">
        <v>302.89937457757998</v>
      </c>
      <c r="H7" s="50">
        <v>6.6281436059894396</v>
      </c>
      <c r="I7" s="10"/>
      <c r="J7" s="10"/>
    </row>
    <row r="8" spans="2:10" x14ac:dyDescent="0.2">
      <c r="B8" s="49" t="s">
        <v>23</v>
      </c>
      <c r="C8" s="50">
        <v>0</v>
      </c>
      <c r="D8" s="50">
        <v>5.9343046664542404E-3</v>
      </c>
      <c r="E8" s="50">
        <v>22.638898101748499</v>
      </c>
      <c r="F8" s="50">
        <v>44.892841776979601</v>
      </c>
      <c r="G8" s="50">
        <v>168.62396181326599</v>
      </c>
      <c r="H8" s="50">
        <v>2.2645248231127502</v>
      </c>
      <c r="I8" s="10"/>
      <c r="J8" s="10"/>
    </row>
    <row r="9" spans="2:10" x14ac:dyDescent="0.2">
      <c r="B9" s="49" t="s">
        <v>22</v>
      </c>
      <c r="C9" s="50">
        <v>0</v>
      </c>
      <c r="D9" s="50">
        <v>9.7745054021956407E-2</v>
      </c>
      <c r="E9" s="50">
        <v>8.9246569436800591</v>
      </c>
      <c r="F9" s="50">
        <v>16.367273653313202</v>
      </c>
      <c r="G9" s="50">
        <v>55.253553876605103</v>
      </c>
      <c r="H9" s="50">
        <v>0.90225842386896404</v>
      </c>
      <c r="I9" s="10"/>
      <c r="J9" s="10"/>
    </row>
    <row r="10" spans="2:10" s="14" customFormat="1" x14ac:dyDescent="0.2">
      <c r="B10" s="47" t="s">
        <v>87</v>
      </c>
      <c r="C10" s="48">
        <f>SUM(C11:C12)</f>
        <v>0</v>
      </c>
      <c r="D10" s="48">
        <f t="shared" ref="D10:H10" si="1">SUM(D11:D12)</f>
        <v>0.24865466500593811</v>
      </c>
      <c r="E10" s="48">
        <f t="shared" si="1"/>
        <v>76.996699084668393</v>
      </c>
      <c r="F10" s="48">
        <f t="shared" si="1"/>
        <v>121.8173191302417</v>
      </c>
      <c r="G10" s="48">
        <f t="shared" si="1"/>
        <v>138.65734937723212</v>
      </c>
      <c r="H10" s="48">
        <f t="shared" si="1"/>
        <v>7.7245551531928802</v>
      </c>
      <c r="I10" s="13"/>
      <c r="J10" s="13"/>
    </row>
    <row r="11" spans="2:10" x14ac:dyDescent="0.2">
      <c r="B11" s="49" t="s">
        <v>14</v>
      </c>
      <c r="C11" s="50">
        <v>0</v>
      </c>
      <c r="D11" s="50">
        <v>1.86077639061881E-2</v>
      </c>
      <c r="E11" s="50">
        <v>61.2319032722149</v>
      </c>
      <c r="F11" s="50">
        <v>102.674094951192</v>
      </c>
      <c r="G11" s="50">
        <v>132.70511344984001</v>
      </c>
      <c r="H11" s="50">
        <v>6.1250637836877804</v>
      </c>
      <c r="I11" s="10"/>
      <c r="J11" s="10"/>
    </row>
    <row r="12" spans="2:10" x14ac:dyDescent="0.2">
      <c r="B12" s="49" t="s">
        <v>26</v>
      </c>
      <c r="C12" s="50">
        <v>0</v>
      </c>
      <c r="D12" s="50">
        <v>0.23004690109975001</v>
      </c>
      <c r="E12" s="50">
        <v>15.764795812453499</v>
      </c>
      <c r="F12" s="50">
        <v>19.1432241790497</v>
      </c>
      <c r="G12" s="50">
        <v>5.9522359273920999</v>
      </c>
      <c r="H12" s="50">
        <v>1.5994913695051001</v>
      </c>
      <c r="I12" s="10"/>
      <c r="J12" s="10"/>
    </row>
    <row r="13" spans="2:10" s="14" customFormat="1" x14ac:dyDescent="0.2">
      <c r="B13" s="51" t="s">
        <v>27</v>
      </c>
      <c r="C13" s="52">
        <v>0</v>
      </c>
      <c r="D13" s="52">
        <v>5.1068591953190703</v>
      </c>
      <c r="E13" s="52">
        <v>28.5719675047552</v>
      </c>
      <c r="F13" s="52">
        <v>30.5394642701966</v>
      </c>
      <c r="G13" s="52">
        <v>76.141834025296802</v>
      </c>
      <c r="H13" s="52">
        <v>3.37015295870957</v>
      </c>
      <c r="I13" s="13"/>
      <c r="J13" s="13"/>
    </row>
    <row r="14" spans="2:10" s="14" customFormat="1" x14ac:dyDescent="0.2">
      <c r="B14" s="47" t="s">
        <v>7</v>
      </c>
      <c r="C14" s="48">
        <v>0</v>
      </c>
      <c r="D14" s="48">
        <v>7.7798375961919103E-2</v>
      </c>
      <c r="E14" s="48">
        <v>16.752764388957999</v>
      </c>
      <c r="F14" s="48">
        <v>31.444386158020201</v>
      </c>
      <c r="G14" s="48">
        <v>109.86690788838401</v>
      </c>
      <c r="H14" s="48">
        <v>1.6830630629108301</v>
      </c>
      <c r="I14" s="13"/>
      <c r="J14" s="13"/>
    </row>
    <row r="15" spans="2:10" s="14" customFormat="1" x14ac:dyDescent="0.2">
      <c r="B15" s="47" t="s">
        <v>88</v>
      </c>
      <c r="C15" s="48">
        <f>SUM(C16:C17)</f>
        <v>0</v>
      </c>
      <c r="D15" s="48">
        <f t="shared" ref="D15:H15" si="2">SUM(D16:D17)</f>
        <v>1.8436984039625699E-4</v>
      </c>
      <c r="E15" s="48">
        <f t="shared" si="2"/>
        <v>16.364965264702658</v>
      </c>
      <c r="F15" s="48">
        <f t="shared" si="2"/>
        <v>32.708572014792054</v>
      </c>
      <c r="G15" s="48">
        <f t="shared" si="2"/>
        <v>154.189182436999</v>
      </c>
      <c r="H15" s="48">
        <f t="shared" si="2"/>
        <v>1.636518398880739</v>
      </c>
      <c r="I15" s="13"/>
      <c r="J15" s="13"/>
    </row>
    <row r="16" spans="2:10" x14ac:dyDescent="0.2">
      <c r="B16" s="49" t="s">
        <v>15</v>
      </c>
      <c r="C16" s="50">
        <v>0</v>
      </c>
      <c r="D16" s="50">
        <v>1.8436984039625699E-4</v>
      </c>
      <c r="E16" s="50">
        <v>12.503345112919799</v>
      </c>
      <c r="F16" s="50">
        <v>24.985570827178002</v>
      </c>
      <c r="G16" s="50">
        <v>116.72019962344299</v>
      </c>
      <c r="H16" s="50">
        <v>1.2503556379913601</v>
      </c>
      <c r="I16" s="10"/>
      <c r="J16" s="10"/>
    </row>
    <row r="17" spans="2:10" x14ac:dyDescent="0.2">
      <c r="B17" s="49" t="s">
        <v>21</v>
      </c>
      <c r="C17" s="50">
        <v>0</v>
      </c>
      <c r="D17" s="50">
        <v>0</v>
      </c>
      <c r="E17" s="50">
        <v>3.8616201517828599</v>
      </c>
      <c r="F17" s="50">
        <v>7.7230011876140496</v>
      </c>
      <c r="G17" s="50">
        <v>37.468982813556003</v>
      </c>
      <c r="H17" s="50">
        <v>0.38616276088937901</v>
      </c>
      <c r="I17" s="10"/>
      <c r="J17" s="10"/>
    </row>
    <row r="18" spans="2:10" s="14" customFormat="1" x14ac:dyDescent="0.2">
      <c r="B18" s="47" t="s">
        <v>89</v>
      </c>
      <c r="C18" s="48">
        <f>C19+C20+C30</f>
        <v>0</v>
      </c>
      <c r="D18" s="48">
        <f t="shared" ref="D18:H18" si="3">D19+D20+D30</f>
        <v>2.2439402475644235</v>
      </c>
      <c r="E18" s="48">
        <f t="shared" si="3"/>
        <v>9.6276092025605866</v>
      </c>
      <c r="F18" s="48">
        <f t="shared" si="3"/>
        <v>9.7027041392694393</v>
      </c>
      <c r="G18" s="48">
        <f t="shared" si="3"/>
        <v>18.368474220334029</v>
      </c>
      <c r="H18" s="48">
        <f t="shared" si="3"/>
        <v>1.1876140111693836</v>
      </c>
      <c r="I18" s="13"/>
      <c r="J18" s="13"/>
    </row>
    <row r="19" spans="2:10" x14ac:dyDescent="0.2">
      <c r="B19" s="49" t="s">
        <v>3</v>
      </c>
      <c r="C19" s="50">
        <v>0</v>
      </c>
      <c r="D19" s="50">
        <v>0.38276378549565898</v>
      </c>
      <c r="E19" s="50">
        <v>1.0671462261873701</v>
      </c>
      <c r="F19" s="50">
        <v>1.03777414091088</v>
      </c>
      <c r="G19" s="50">
        <v>1.51819059573235</v>
      </c>
      <c r="H19" s="50">
        <v>0.14505498760244301</v>
      </c>
      <c r="I19" s="10"/>
      <c r="J19" s="10"/>
    </row>
    <row r="20" spans="2:10" x14ac:dyDescent="0.2">
      <c r="B20" s="49" t="s">
        <v>71</v>
      </c>
      <c r="C20" s="50">
        <f>SUM(C21:C29)</f>
        <v>0</v>
      </c>
      <c r="D20" s="50">
        <f t="shared" ref="D20:H20" si="4">SUM(D21:D29)</f>
        <v>1.7941485386553879</v>
      </c>
      <c r="E20" s="50">
        <f t="shared" si="4"/>
        <v>7.9343814510133122</v>
      </c>
      <c r="F20" s="50">
        <f t="shared" si="4"/>
        <v>7.8758186329886133</v>
      </c>
      <c r="G20" s="50">
        <f t="shared" si="4"/>
        <v>15.561906440088791</v>
      </c>
      <c r="H20" s="50">
        <f t="shared" si="4"/>
        <v>0.97320804383173065</v>
      </c>
      <c r="I20" s="10"/>
      <c r="J20" s="10"/>
    </row>
    <row r="21" spans="2:10" x14ac:dyDescent="0.2">
      <c r="B21" s="53" t="s">
        <v>61</v>
      </c>
      <c r="C21" s="50">
        <v>0</v>
      </c>
      <c r="D21" s="50">
        <v>7.6833753343181793E-2</v>
      </c>
      <c r="E21" s="50">
        <v>0.21954740318048799</v>
      </c>
      <c r="F21" s="50">
        <v>0.188313394934777</v>
      </c>
      <c r="G21" s="50">
        <v>0.317525586559814</v>
      </c>
      <c r="H21" s="50">
        <v>2.9672966182865801E-2</v>
      </c>
      <c r="I21" s="10"/>
      <c r="J21" s="10"/>
    </row>
    <row r="22" spans="2:10" x14ac:dyDescent="0.2">
      <c r="B22" s="54" t="s">
        <v>62</v>
      </c>
      <c r="C22" s="55">
        <v>0</v>
      </c>
      <c r="D22" s="55">
        <v>0.219102144464077</v>
      </c>
      <c r="E22" s="55">
        <v>1.44916087342737</v>
      </c>
      <c r="F22" s="55">
        <v>1.66670094333246</v>
      </c>
      <c r="G22" s="55">
        <v>4.5112662933281804</v>
      </c>
      <c r="H22" s="55">
        <v>0.16682929849529901</v>
      </c>
      <c r="I22" s="10"/>
      <c r="J22" s="10"/>
    </row>
    <row r="23" spans="2:10" x14ac:dyDescent="0.2">
      <c r="B23" s="53" t="s">
        <v>63</v>
      </c>
      <c r="C23" s="50">
        <v>0</v>
      </c>
      <c r="D23" s="50">
        <v>8.9118437949579493E-2</v>
      </c>
      <c r="E23" s="50">
        <v>0.52357524935067401</v>
      </c>
      <c r="F23" s="50">
        <v>0.48694619046239601</v>
      </c>
      <c r="G23" s="50">
        <v>0.47566138843294298</v>
      </c>
      <c r="H23" s="50">
        <v>6.1280284216868298E-2</v>
      </c>
      <c r="I23" s="10"/>
      <c r="J23" s="10"/>
    </row>
    <row r="24" spans="2:10" x14ac:dyDescent="0.2">
      <c r="B24" s="53" t="s">
        <v>64</v>
      </c>
      <c r="C24" s="50">
        <v>0</v>
      </c>
      <c r="D24" s="50">
        <v>0.19544820361304999</v>
      </c>
      <c r="E24" s="50">
        <v>1.0862242562929001</v>
      </c>
      <c r="F24" s="50">
        <v>0.93900336973418597</v>
      </c>
      <c r="G24" s="50">
        <v>1.7112967075407901</v>
      </c>
      <c r="H24" s="50">
        <v>0.128190777531457</v>
      </c>
      <c r="I24" s="10"/>
      <c r="J24" s="10"/>
    </row>
    <row r="25" spans="2:10" x14ac:dyDescent="0.2">
      <c r="B25" s="53" t="s">
        <v>65</v>
      </c>
      <c r="C25" s="50">
        <v>0</v>
      </c>
      <c r="D25" s="50">
        <v>0.47813703907539901</v>
      </c>
      <c r="E25" s="50">
        <v>1.6036493786750801</v>
      </c>
      <c r="F25" s="50">
        <v>1.46197076345238</v>
      </c>
      <c r="G25" s="50">
        <v>2.70389132953557</v>
      </c>
      <c r="H25" s="50">
        <v>0.20829543018746899</v>
      </c>
      <c r="I25" s="10"/>
      <c r="J25" s="10"/>
    </row>
    <row r="26" spans="2:10" x14ac:dyDescent="0.2">
      <c r="B26" s="53" t="s">
        <v>66</v>
      </c>
      <c r="C26" s="50">
        <v>0</v>
      </c>
      <c r="D26" s="50">
        <v>0.13048231130936799</v>
      </c>
      <c r="E26" s="50">
        <v>0.37471639679826901</v>
      </c>
      <c r="F26" s="50">
        <v>0.32454204443414503</v>
      </c>
      <c r="G26" s="50">
        <v>0.57597108235975603</v>
      </c>
      <c r="H26" s="50">
        <v>5.0610304454623403E-2</v>
      </c>
      <c r="I26" s="10"/>
      <c r="J26" s="10"/>
    </row>
    <row r="27" spans="2:10" x14ac:dyDescent="0.2">
      <c r="B27" s="53" t="s">
        <v>67</v>
      </c>
      <c r="C27" s="50">
        <v>0</v>
      </c>
      <c r="D27" s="50">
        <v>3.8518282497658499E-2</v>
      </c>
      <c r="E27" s="50">
        <v>0.70486361749172</v>
      </c>
      <c r="F27" s="50">
        <v>1.0610419140862599</v>
      </c>
      <c r="G27" s="50">
        <v>2.5831355604904802</v>
      </c>
      <c r="H27" s="50">
        <v>7.4344281289345795E-2</v>
      </c>
      <c r="I27" s="10"/>
      <c r="J27" s="10"/>
    </row>
    <row r="28" spans="2:10" x14ac:dyDescent="0.2">
      <c r="B28" s="53" t="s">
        <v>68</v>
      </c>
      <c r="C28" s="50">
        <v>0</v>
      </c>
      <c r="D28" s="50">
        <v>0.111812028695845</v>
      </c>
      <c r="E28" s="50">
        <v>0.52773368478985005</v>
      </c>
      <c r="F28" s="50">
        <v>0.38778843090113801</v>
      </c>
      <c r="G28" s="50">
        <v>0.43758062180168</v>
      </c>
      <c r="H28" s="50">
        <v>6.3985985644325297E-2</v>
      </c>
      <c r="I28" s="10"/>
      <c r="J28" s="10"/>
    </row>
    <row r="29" spans="2:10" x14ac:dyDescent="0.2">
      <c r="B29" s="53" t="s">
        <v>69</v>
      </c>
      <c r="C29" s="50">
        <v>0</v>
      </c>
      <c r="D29" s="50">
        <v>0.454696337707229</v>
      </c>
      <c r="E29" s="50">
        <v>1.44491059100696</v>
      </c>
      <c r="F29" s="50">
        <v>1.35951158165087</v>
      </c>
      <c r="G29" s="50">
        <v>2.2455778700395799</v>
      </c>
      <c r="H29" s="50">
        <v>0.189998715829477</v>
      </c>
      <c r="I29" s="10"/>
      <c r="J29" s="10"/>
    </row>
    <row r="30" spans="2:10" x14ac:dyDescent="0.2">
      <c r="B30" s="49" t="s">
        <v>70</v>
      </c>
      <c r="C30" s="50">
        <v>0</v>
      </c>
      <c r="D30" s="50">
        <v>6.70279234133766E-2</v>
      </c>
      <c r="E30" s="50">
        <v>0.62608152535990402</v>
      </c>
      <c r="F30" s="50">
        <v>0.78911136536994597</v>
      </c>
      <c r="G30" s="50">
        <v>1.28837718451289</v>
      </c>
      <c r="H30" s="50">
        <v>6.9350979735209803E-2</v>
      </c>
      <c r="I30" s="10"/>
      <c r="J30" s="10"/>
    </row>
    <row r="31" spans="2:10" s="14" customFormat="1" ht="22.5" x14ac:dyDescent="0.2">
      <c r="B31" s="36" t="s">
        <v>58</v>
      </c>
      <c r="C31" s="52">
        <v>0</v>
      </c>
      <c r="D31" s="52">
        <v>0.95415742162230399</v>
      </c>
      <c r="E31" s="52">
        <v>3.6180463748805098</v>
      </c>
      <c r="F31" s="52">
        <v>5.3173812627330497</v>
      </c>
      <c r="G31" s="52">
        <v>16.583671912715999</v>
      </c>
      <c r="H31" s="52">
        <v>0.463148361282546</v>
      </c>
      <c r="I31" s="13"/>
      <c r="J31" s="13"/>
    </row>
    <row r="32" spans="2:10" s="14" customFormat="1" x14ac:dyDescent="0.2">
      <c r="B32" s="44"/>
      <c r="C32" s="45"/>
      <c r="D32" s="45"/>
      <c r="E32" s="45"/>
      <c r="F32" s="45"/>
      <c r="G32" s="45"/>
      <c r="H32" s="45"/>
      <c r="I32" s="13"/>
      <c r="J32" s="13"/>
    </row>
    <row r="33" spans="2:10" ht="15.75" customHeight="1" x14ac:dyDescent="0.2">
      <c r="B33" s="9" t="s">
        <v>119</v>
      </c>
      <c r="C33" s="6"/>
      <c r="D33" s="6"/>
      <c r="E33" s="6"/>
      <c r="F33" s="6"/>
      <c r="G33" s="6"/>
      <c r="H33" s="10"/>
      <c r="I33" s="10"/>
      <c r="J33" s="10"/>
    </row>
    <row r="34" spans="2:10" ht="24.6" customHeight="1" x14ac:dyDescent="0.2">
      <c r="B34" s="65" t="s">
        <v>115</v>
      </c>
      <c r="C34" s="65"/>
      <c r="D34" s="65"/>
      <c r="E34" s="65"/>
      <c r="F34" s="65"/>
      <c r="G34" s="65"/>
      <c r="H34" s="10"/>
      <c r="I34" s="10"/>
      <c r="J34" s="10"/>
    </row>
    <row r="35" spans="2:10" ht="25.5" customHeight="1" x14ac:dyDescent="0.2">
      <c r="B35" s="65" t="s">
        <v>123</v>
      </c>
      <c r="C35" s="65"/>
      <c r="D35" s="65"/>
      <c r="E35" s="65"/>
      <c r="F35" s="65"/>
      <c r="G35" s="65"/>
      <c r="H35" s="10"/>
      <c r="I35" s="10"/>
      <c r="J35" s="10"/>
    </row>
    <row r="36" spans="2:10" ht="15.75" customHeight="1" x14ac:dyDescent="0.2">
      <c r="B36" s="65" t="s">
        <v>117</v>
      </c>
      <c r="C36" s="65"/>
      <c r="D36" s="65"/>
      <c r="E36" s="65"/>
      <c r="F36" s="65"/>
      <c r="G36" s="65"/>
      <c r="H36" s="10"/>
      <c r="I36" s="10"/>
      <c r="J36" s="10"/>
    </row>
    <row r="37" spans="2:10" x14ac:dyDescent="0.2">
      <c r="B37" s="10"/>
      <c r="C37" s="10"/>
      <c r="D37" s="10"/>
      <c r="E37" s="10"/>
      <c r="F37" s="10"/>
      <c r="G37" s="10"/>
      <c r="H37" s="10"/>
      <c r="I37" s="10"/>
      <c r="J37" s="10"/>
    </row>
    <row r="38" spans="2:10" x14ac:dyDescent="0.2">
      <c r="B38" s="10"/>
      <c r="C38" s="10"/>
      <c r="D38" s="10"/>
      <c r="E38" s="10"/>
      <c r="F38" s="10"/>
      <c r="G38" s="10"/>
      <c r="H38" s="10"/>
      <c r="I38" s="10"/>
      <c r="J38" s="10"/>
    </row>
    <row r="39" spans="2:10" x14ac:dyDescent="0.2">
      <c r="B39" s="10"/>
      <c r="C39" s="10"/>
      <c r="D39" s="10"/>
      <c r="E39" s="10"/>
      <c r="F39" s="10"/>
      <c r="G39" s="10"/>
      <c r="H39" s="10"/>
      <c r="I39" s="10"/>
      <c r="J39" s="10"/>
    </row>
    <row r="40" spans="2:10" x14ac:dyDescent="0.2">
      <c r="B40" s="10"/>
      <c r="C40" s="10"/>
      <c r="D40" s="10"/>
      <c r="E40" s="10"/>
      <c r="F40" s="10"/>
      <c r="G40" s="10"/>
      <c r="H40" s="10"/>
      <c r="I40" s="10"/>
      <c r="J40" s="10"/>
    </row>
    <row r="41" spans="2:10" x14ac:dyDescent="0.2">
      <c r="B41" s="10"/>
      <c r="C41" s="10"/>
      <c r="D41" s="10"/>
      <c r="E41" s="10"/>
      <c r="F41" s="10"/>
      <c r="G41" s="10"/>
      <c r="H41" s="10"/>
      <c r="I41" s="10"/>
      <c r="J41" s="10"/>
    </row>
    <row r="42" spans="2:10" x14ac:dyDescent="0.2">
      <c r="B42" s="10"/>
      <c r="C42" s="10"/>
      <c r="D42" s="10"/>
      <c r="E42" s="10"/>
      <c r="F42" s="10"/>
      <c r="G42" s="10"/>
      <c r="H42" s="10"/>
      <c r="I42" s="10"/>
      <c r="J42" s="10"/>
    </row>
    <row r="43" spans="2:10" x14ac:dyDescent="0.2">
      <c r="B43" s="10"/>
      <c r="C43" s="10"/>
      <c r="D43" s="10"/>
      <c r="E43" s="10"/>
      <c r="F43" s="10"/>
      <c r="G43" s="10"/>
      <c r="H43" s="10"/>
      <c r="I43" s="10"/>
      <c r="J43" s="10"/>
    </row>
    <row r="44" spans="2:10" x14ac:dyDescent="0.2">
      <c r="B44" s="10"/>
      <c r="C44" s="10"/>
      <c r="D44" s="10"/>
      <c r="E44" s="10"/>
      <c r="F44" s="10"/>
      <c r="G44" s="10"/>
    </row>
  </sheetData>
  <mergeCells count="3">
    <mergeCell ref="B34:G34"/>
    <mergeCell ref="B35:G35"/>
    <mergeCell ref="B36:G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4A5F-DD84-4388-9532-CEAC38F15C30}">
  <dimension ref="B2:L20"/>
  <sheetViews>
    <sheetView showGridLines="0" workbookViewId="0"/>
  </sheetViews>
  <sheetFormatPr baseColWidth="10" defaultColWidth="10.85546875" defaultRowHeight="11.25" x14ac:dyDescent="0.2"/>
  <cols>
    <col min="1" max="1" width="3.140625" style="11" customWidth="1"/>
    <col min="2" max="2" width="42.5703125" style="11" customWidth="1"/>
    <col min="3" max="5" width="10.85546875" style="11"/>
    <col min="6" max="6" width="20.85546875" style="11" customWidth="1"/>
    <col min="7" max="16384" width="10.85546875" style="11"/>
  </cols>
  <sheetData>
    <row r="2" spans="2:12" x14ac:dyDescent="0.2">
      <c r="B2" s="2" t="s">
        <v>162</v>
      </c>
      <c r="C2" s="10"/>
      <c r="D2" s="10"/>
      <c r="E2" s="10"/>
      <c r="F2" s="10"/>
      <c r="G2" s="10"/>
      <c r="H2" s="10"/>
      <c r="I2" s="10"/>
      <c r="J2" s="10"/>
      <c r="K2" s="10"/>
    </row>
    <row r="3" spans="2:12" x14ac:dyDescent="0.2">
      <c r="C3" s="10"/>
      <c r="D3" s="10"/>
      <c r="E3" s="10"/>
      <c r="F3" s="10"/>
      <c r="G3" s="33" t="s">
        <v>59</v>
      </c>
      <c r="H3" s="10"/>
      <c r="I3" s="10"/>
      <c r="J3" s="10"/>
      <c r="K3" s="10"/>
    </row>
    <row r="4" spans="2:12" ht="33.75" x14ac:dyDescent="0.2">
      <c r="B4" s="98" t="s">
        <v>163</v>
      </c>
      <c r="C4" s="37" t="s">
        <v>17</v>
      </c>
      <c r="D4" s="37" t="s">
        <v>39</v>
      </c>
      <c r="E4" s="37" t="s">
        <v>40</v>
      </c>
      <c r="F4" s="37" t="s">
        <v>47</v>
      </c>
      <c r="G4" s="37" t="s">
        <v>32</v>
      </c>
      <c r="H4" s="10"/>
      <c r="I4" s="10"/>
      <c r="J4" s="10"/>
      <c r="K4" s="10"/>
    </row>
    <row r="5" spans="2:12" x14ac:dyDescent="0.2">
      <c r="B5" s="94" t="s">
        <v>41</v>
      </c>
      <c r="C5" s="95">
        <v>2.6417770102173397</v>
      </c>
      <c r="D5" s="95">
        <v>2.7640400234941667</v>
      </c>
      <c r="E5" s="95">
        <v>1.9322865482494094</v>
      </c>
      <c r="F5" s="95">
        <v>3.2564695482500823</v>
      </c>
      <c r="G5" s="95">
        <v>3.2432768324547978</v>
      </c>
      <c r="H5" s="10"/>
      <c r="I5" s="10"/>
      <c r="J5" s="10"/>
      <c r="K5" s="10"/>
      <c r="L5" s="10"/>
    </row>
    <row r="6" spans="2:12" x14ac:dyDescent="0.2">
      <c r="B6" s="94" t="s">
        <v>42</v>
      </c>
      <c r="C6" s="95">
        <v>3.3986110066765365</v>
      </c>
      <c r="D6" s="95">
        <v>3.5148675799144464</v>
      </c>
      <c r="E6" s="95">
        <v>2.7239758276251522</v>
      </c>
      <c r="F6" s="95">
        <v>2.8823919406219178</v>
      </c>
      <c r="G6" s="95">
        <v>2.220508039287814</v>
      </c>
      <c r="H6" s="10"/>
      <c r="I6" s="10"/>
      <c r="J6" s="10"/>
      <c r="K6" s="10"/>
      <c r="L6" s="10"/>
    </row>
    <row r="7" spans="2:12" x14ac:dyDescent="0.2">
      <c r="B7" s="94" t="s">
        <v>43</v>
      </c>
      <c r="C7" s="95">
        <v>6.7723463713499434</v>
      </c>
      <c r="D7" s="95">
        <v>7.0201934192953575</v>
      </c>
      <c r="E7" s="95">
        <v>5.3340936092817222</v>
      </c>
      <c r="F7" s="95">
        <v>6.041299461522291</v>
      </c>
      <c r="G7" s="95">
        <v>3.9440625264919769</v>
      </c>
      <c r="H7" s="10"/>
      <c r="I7" s="10"/>
      <c r="J7" s="10"/>
      <c r="K7" s="10"/>
      <c r="L7" s="10"/>
    </row>
    <row r="8" spans="2:12" x14ac:dyDescent="0.2">
      <c r="B8" s="94" t="s">
        <v>44</v>
      </c>
      <c r="C8" s="95">
        <v>4.9386638896502504</v>
      </c>
      <c r="D8" s="95">
        <v>5.1014189073696041</v>
      </c>
      <c r="E8" s="95">
        <v>3.9941989233905866</v>
      </c>
      <c r="F8" s="95">
        <v>4.1199743428038573</v>
      </c>
      <c r="G8" s="95">
        <v>3.2678216276143139</v>
      </c>
      <c r="H8" s="10"/>
      <c r="I8" s="10"/>
      <c r="J8" s="10"/>
      <c r="K8" s="10"/>
      <c r="L8" s="10"/>
    </row>
    <row r="9" spans="2:12" x14ac:dyDescent="0.2">
      <c r="B9" s="94" t="s">
        <v>45</v>
      </c>
      <c r="C9" s="95">
        <v>82.248601722105931</v>
      </c>
      <c r="D9" s="95">
        <v>81.599480069926429</v>
      </c>
      <c r="E9" s="95">
        <v>86.015445091453131</v>
      </c>
      <c r="F9" s="95">
        <v>83.699864706801847</v>
      </c>
      <c r="G9" s="95">
        <v>87.324330974151096</v>
      </c>
      <c r="H9" s="10"/>
      <c r="I9" s="10"/>
      <c r="J9" s="10"/>
      <c r="K9" s="10"/>
      <c r="L9" s="10"/>
    </row>
    <row r="10" spans="2:12" x14ac:dyDescent="0.2">
      <c r="B10" s="96" t="s">
        <v>46</v>
      </c>
      <c r="C10" s="97">
        <v>100</v>
      </c>
      <c r="D10" s="97">
        <v>100</v>
      </c>
      <c r="E10" s="97">
        <v>100</v>
      </c>
      <c r="F10" s="97">
        <v>100</v>
      </c>
      <c r="G10" s="97">
        <v>100</v>
      </c>
      <c r="H10" s="10"/>
      <c r="I10" s="10"/>
      <c r="J10" s="10"/>
      <c r="K10" s="10"/>
      <c r="L10" s="10"/>
    </row>
    <row r="11" spans="2:12" x14ac:dyDescent="0.2">
      <c r="B11" s="92"/>
      <c r="C11" s="93"/>
      <c r="D11" s="93"/>
      <c r="E11" s="93"/>
      <c r="F11" s="93"/>
      <c r="G11" s="93"/>
      <c r="H11" s="10"/>
      <c r="I11" s="10"/>
      <c r="J11" s="10"/>
      <c r="K11" s="10"/>
      <c r="L11" s="10"/>
    </row>
    <row r="12" spans="2:12" x14ac:dyDescent="0.2">
      <c r="B12" s="24" t="s">
        <v>119</v>
      </c>
      <c r="C12" s="27"/>
      <c r="D12" s="27"/>
      <c r="E12" s="27"/>
      <c r="F12" s="27"/>
      <c r="G12" s="27"/>
      <c r="H12" s="10"/>
      <c r="I12" s="10"/>
      <c r="J12" s="10"/>
      <c r="K12" s="10"/>
    </row>
    <row r="13" spans="2:12" ht="26.25" customHeight="1" x14ac:dyDescent="0.2">
      <c r="B13" s="75" t="s">
        <v>143</v>
      </c>
      <c r="C13" s="75"/>
      <c r="D13" s="75"/>
      <c r="E13" s="75"/>
      <c r="F13" s="75"/>
      <c r="G13" s="75"/>
      <c r="H13" s="10"/>
      <c r="I13" s="10"/>
      <c r="J13" s="10"/>
      <c r="K13" s="10"/>
    </row>
    <row r="14" spans="2:12" ht="24" customHeight="1" x14ac:dyDescent="0.2">
      <c r="B14" s="64" t="s">
        <v>120</v>
      </c>
      <c r="C14" s="64"/>
      <c r="D14" s="64"/>
      <c r="E14" s="64"/>
      <c r="F14" s="64"/>
      <c r="G14" s="64"/>
      <c r="H14" s="10"/>
      <c r="I14" s="10"/>
      <c r="J14" s="10"/>
      <c r="K14" s="10"/>
    </row>
    <row r="15" spans="2:12" ht="12.6" customHeight="1" x14ac:dyDescent="0.2">
      <c r="B15" s="76" t="s">
        <v>117</v>
      </c>
      <c r="C15" s="76"/>
      <c r="D15" s="76"/>
      <c r="E15" s="76"/>
      <c r="F15" s="76"/>
      <c r="G15" s="10"/>
      <c r="H15" s="10"/>
      <c r="I15" s="10"/>
      <c r="J15" s="10"/>
      <c r="K15" s="10"/>
    </row>
    <row r="16" spans="2:12" x14ac:dyDescent="0.2">
      <c r="B16" s="10"/>
      <c r="C16" s="10"/>
      <c r="D16" s="10"/>
      <c r="E16" s="10"/>
      <c r="F16" s="10"/>
      <c r="G16" s="10"/>
      <c r="H16" s="10"/>
      <c r="I16" s="10"/>
      <c r="J16" s="10"/>
      <c r="K16" s="10"/>
    </row>
    <row r="17" spans="2:11" x14ac:dyDescent="0.2">
      <c r="B17" s="10"/>
      <c r="C17" s="10"/>
      <c r="D17" s="10"/>
      <c r="E17" s="10"/>
      <c r="F17" s="10"/>
      <c r="G17" s="10"/>
      <c r="H17" s="10"/>
      <c r="I17" s="10"/>
      <c r="J17" s="10"/>
      <c r="K17" s="10"/>
    </row>
    <row r="18" spans="2:11" x14ac:dyDescent="0.2">
      <c r="B18" s="10"/>
      <c r="C18" s="10"/>
      <c r="D18" s="10"/>
      <c r="E18" s="10"/>
      <c r="F18" s="10"/>
      <c r="G18" s="10"/>
      <c r="H18" s="10"/>
      <c r="I18" s="10"/>
      <c r="J18" s="10"/>
      <c r="K18" s="10"/>
    </row>
    <row r="19" spans="2:11" x14ac:dyDescent="0.2">
      <c r="B19" s="10"/>
      <c r="C19" s="10"/>
      <c r="D19" s="10"/>
      <c r="E19" s="10"/>
      <c r="F19" s="10"/>
      <c r="G19" s="10"/>
      <c r="H19" s="10"/>
      <c r="I19" s="10"/>
      <c r="J19" s="10"/>
      <c r="K19" s="10"/>
    </row>
    <row r="20" spans="2:11" x14ac:dyDescent="0.2">
      <c r="B20" s="10"/>
      <c r="C20" s="10"/>
      <c r="D20" s="10"/>
      <c r="E20" s="10"/>
      <c r="F20" s="10"/>
      <c r="G20" s="10"/>
      <c r="H20" s="10"/>
      <c r="I20" s="10"/>
      <c r="J20" s="10"/>
      <c r="K20" s="10"/>
    </row>
  </sheetData>
  <mergeCells count="3">
    <mergeCell ref="B15:F15"/>
    <mergeCell ref="B13:G13"/>
    <mergeCell ref="B14:G1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0338B-2C1E-4CE4-8ADA-11A696FD04CD}">
  <dimension ref="B1:M25"/>
  <sheetViews>
    <sheetView showGridLines="0" workbookViewId="0"/>
  </sheetViews>
  <sheetFormatPr baseColWidth="10" defaultColWidth="10.85546875" defaultRowHeight="11.25" x14ac:dyDescent="0.2"/>
  <cols>
    <col min="1" max="1" width="3.42578125" style="11" customWidth="1"/>
    <col min="2" max="2" width="49.140625" style="16" customWidth="1"/>
    <col min="3" max="3" width="27.140625" style="11" customWidth="1"/>
    <col min="4" max="4" width="25.42578125" style="11" customWidth="1"/>
    <col min="5" max="16384" width="10.85546875" style="11"/>
  </cols>
  <sheetData>
    <row r="1" spans="2:13" ht="14.25" customHeight="1" x14ac:dyDescent="0.2"/>
    <row r="2" spans="2:13" x14ac:dyDescent="0.2">
      <c r="B2" s="2" t="s">
        <v>164</v>
      </c>
      <c r="C2" s="10"/>
      <c r="D2" s="10"/>
      <c r="E2" s="10"/>
      <c r="F2" s="10"/>
      <c r="H2" s="10"/>
      <c r="I2" s="10"/>
      <c r="J2" s="10"/>
      <c r="K2" s="10"/>
      <c r="L2" s="10"/>
      <c r="M2" s="10"/>
    </row>
    <row r="3" spans="2:13" x14ac:dyDescent="0.2">
      <c r="B3" s="2"/>
      <c r="C3" s="10"/>
      <c r="D3" s="7" t="s">
        <v>59</v>
      </c>
      <c r="E3" s="10"/>
      <c r="F3" s="10"/>
      <c r="G3" s="10"/>
      <c r="H3" s="10"/>
      <c r="I3" s="10"/>
      <c r="J3" s="10"/>
      <c r="K3" s="10"/>
      <c r="L3" s="10"/>
      <c r="M3" s="10"/>
    </row>
    <row r="4" spans="2:13" ht="22.5" x14ac:dyDescent="0.2">
      <c r="B4" s="37" t="s">
        <v>160</v>
      </c>
      <c r="C4" s="59" t="s">
        <v>50</v>
      </c>
      <c r="D4" s="59" t="s">
        <v>51</v>
      </c>
      <c r="E4" s="13"/>
      <c r="F4" s="13"/>
      <c r="H4" s="10"/>
      <c r="I4" s="10"/>
      <c r="J4" s="10"/>
      <c r="K4" s="10"/>
      <c r="L4" s="10"/>
      <c r="M4" s="10"/>
    </row>
    <row r="5" spans="2:13" s="14" customFormat="1" x14ac:dyDescent="0.2">
      <c r="B5" s="49" t="s">
        <v>28</v>
      </c>
      <c r="C5" s="99">
        <v>41.199999999999996</v>
      </c>
      <c r="D5" s="99">
        <v>43.3</v>
      </c>
      <c r="E5" s="13"/>
      <c r="F5" s="13"/>
      <c r="H5" s="13"/>
      <c r="I5" s="13"/>
      <c r="J5" s="13"/>
      <c r="K5" s="13"/>
      <c r="L5" s="13"/>
      <c r="M5" s="13"/>
    </row>
    <row r="6" spans="2:13" s="14" customFormat="1" x14ac:dyDescent="0.2">
      <c r="B6" s="49" t="s">
        <v>2</v>
      </c>
      <c r="C6" s="99">
        <v>21.5</v>
      </c>
      <c r="D6" s="99">
        <v>22.2</v>
      </c>
      <c r="E6" s="13"/>
      <c r="F6" s="13"/>
      <c r="H6" s="13"/>
      <c r="I6" s="13"/>
      <c r="J6" s="13"/>
      <c r="K6" s="13"/>
      <c r="L6" s="13"/>
      <c r="M6" s="13"/>
    </row>
    <row r="7" spans="2:13" s="14" customFormat="1" ht="12" customHeight="1" x14ac:dyDescent="0.2">
      <c r="B7" s="57" t="s">
        <v>27</v>
      </c>
      <c r="C7" s="99">
        <v>40.799999999999997</v>
      </c>
      <c r="D7" s="99">
        <v>37.6</v>
      </c>
      <c r="E7" s="13"/>
      <c r="F7" s="13"/>
      <c r="H7" s="13"/>
      <c r="I7" s="13"/>
      <c r="J7" s="13"/>
      <c r="K7" s="13"/>
      <c r="L7" s="13"/>
      <c r="M7" s="13"/>
    </row>
    <row r="8" spans="2:13" s="14" customFormat="1" x14ac:dyDescent="0.2">
      <c r="B8" s="49" t="s">
        <v>7</v>
      </c>
      <c r="C8" s="99">
        <v>6.1</v>
      </c>
      <c r="D8" s="99">
        <v>7.9</v>
      </c>
      <c r="E8" s="13"/>
      <c r="F8" s="13"/>
      <c r="H8" s="13"/>
      <c r="I8" s="13"/>
      <c r="J8" s="13"/>
      <c r="K8" s="13"/>
      <c r="L8" s="13"/>
      <c r="M8" s="13"/>
    </row>
    <row r="9" spans="2:13" s="14" customFormat="1" x14ac:dyDescent="0.2">
      <c r="B9" s="49" t="s">
        <v>29</v>
      </c>
      <c r="C9" s="99">
        <v>0.6</v>
      </c>
      <c r="D9" s="99">
        <v>1.2</v>
      </c>
      <c r="E9" s="13"/>
      <c r="F9" s="13"/>
      <c r="H9" s="13"/>
      <c r="I9" s="13"/>
      <c r="J9" s="13"/>
      <c r="K9" s="13"/>
      <c r="L9" s="13"/>
      <c r="M9" s="13"/>
    </row>
    <row r="10" spans="2:13" s="14" customFormat="1" x14ac:dyDescent="0.2">
      <c r="B10" s="49" t="s">
        <v>30</v>
      </c>
      <c r="C10" s="99">
        <v>96.399999999999991</v>
      </c>
      <c r="D10" s="99">
        <v>93.899999999999991</v>
      </c>
      <c r="E10" s="13"/>
      <c r="F10" s="13"/>
      <c r="H10" s="13"/>
      <c r="I10" s="13"/>
      <c r="J10" s="13"/>
      <c r="K10" s="13"/>
      <c r="L10" s="13"/>
      <c r="M10" s="13"/>
    </row>
    <row r="11" spans="2:13" s="14" customFormat="1" ht="13.5" customHeight="1" x14ac:dyDescent="0.2">
      <c r="B11" s="57" t="s">
        <v>58</v>
      </c>
      <c r="C11" s="99">
        <v>97.5</v>
      </c>
      <c r="D11" s="99">
        <v>97</v>
      </c>
      <c r="E11" s="13"/>
      <c r="F11" s="13"/>
      <c r="H11" s="13"/>
      <c r="I11" s="13"/>
      <c r="J11" s="13"/>
      <c r="K11" s="13"/>
      <c r="L11" s="13"/>
      <c r="M11" s="13"/>
    </row>
    <row r="12" spans="2:13" s="14" customFormat="1" x14ac:dyDescent="0.2">
      <c r="B12" s="15"/>
      <c r="C12" s="3"/>
      <c r="D12" s="3"/>
      <c r="E12" s="10"/>
      <c r="F12" s="10"/>
      <c r="H12" s="13"/>
      <c r="I12" s="13"/>
      <c r="J12" s="13"/>
      <c r="K12" s="13"/>
      <c r="L12" s="13"/>
      <c r="M12" s="13"/>
    </row>
    <row r="13" spans="2:13" ht="60.75" customHeight="1" x14ac:dyDescent="0.2">
      <c r="B13" s="64" t="s">
        <v>146</v>
      </c>
      <c r="C13" s="64"/>
      <c r="D13" s="64"/>
      <c r="E13" s="13"/>
      <c r="F13" s="13"/>
      <c r="G13" s="10"/>
      <c r="H13" s="10"/>
      <c r="I13" s="10"/>
      <c r="J13" s="10"/>
      <c r="K13" s="10"/>
      <c r="L13" s="10"/>
      <c r="M13" s="10"/>
    </row>
    <row r="14" spans="2:13" x14ac:dyDescent="0.2">
      <c r="B14" s="15"/>
      <c r="C14" s="10"/>
      <c r="D14" s="10"/>
      <c r="E14" s="10"/>
      <c r="F14" s="10"/>
      <c r="G14" s="10"/>
      <c r="H14" s="10"/>
      <c r="I14" s="10"/>
      <c r="J14" s="10"/>
      <c r="K14" s="10"/>
      <c r="L14" s="10"/>
      <c r="M14" s="10"/>
    </row>
    <row r="15" spans="2:13" x14ac:dyDescent="0.2">
      <c r="B15" s="15"/>
      <c r="C15" s="10"/>
      <c r="D15" s="10"/>
      <c r="E15" s="10"/>
      <c r="F15" s="10"/>
      <c r="G15" s="10"/>
      <c r="H15" s="10"/>
      <c r="I15" s="10"/>
      <c r="J15" s="10"/>
      <c r="K15" s="10"/>
      <c r="L15" s="10"/>
      <c r="M15" s="10"/>
    </row>
    <row r="16" spans="2:13" x14ac:dyDescent="0.2">
      <c r="B16" s="12"/>
      <c r="C16" s="10"/>
      <c r="D16" s="10"/>
      <c r="E16" s="10"/>
      <c r="F16" s="10"/>
      <c r="G16" s="10"/>
      <c r="H16" s="10"/>
      <c r="I16" s="10"/>
      <c r="J16" s="10"/>
      <c r="K16" s="10"/>
      <c r="L16" s="10"/>
      <c r="M16" s="10"/>
    </row>
    <row r="17" spans="2:13" x14ac:dyDescent="0.2">
      <c r="B17" s="12"/>
      <c r="C17" s="10"/>
      <c r="D17" s="10"/>
      <c r="E17" s="10"/>
      <c r="F17" s="10"/>
      <c r="G17" s="10"/>
      <c r="H17" s="10"/>
      <c r="I17" s="10"/>
      <c r="J17" s="10"/>
      <c r="K17" s="10"/>
      <c r="L17" s="10"/>
      <c r="M17" s="10"/>
    </row>
    <row r="18" spans="2:13" x14ac:dyDescent="0.2">
      <c r="B18" s="12"/>
      <c r="C18" s="10"/>
      <c r="D18" s="10"/>
      <c r="E18" s="10"/>
      <c r="F18" s="10"/>
      <c r="G18" s="10"/>
      <c r="H18" s="10"/>
      <c r="I18" s="10"/>
      <c r="J18" s="10"/>
      <c r="K18" s="10"/>
      <c r="L18" s="10"/>
      <c r="M18" s="10"/>
    </row>
    <row r="19" spans="2:13" x14ac:dyDescent="0.2">
      <c r="B19" s="12"/>
      <c r="C19" s="10"/>
      <c r="D19" s="10"/>
      <c r="E19" s="10"/>
      <c r="F19" s="10"/>
      <c r="G19" s="10"/>
      <c r="H19" s="10"/>
      <c r="I19" s="10"/>
      <c r="J19" s="10"/>
      <c r="K19" s="10"/>
      <c r="L19" s="10"/>
      <c r="M19" s="10"/>
    </row>
    <row r="20" spans="2:13" x14ac:dyDescent="0.2">
      <c r="B20" s="12"/>
      <c r="C20" s="10"/>
      <c r="D20" s="10"/>
      <c r="E20" s="10"/>
      <c r="F20" s="10"/>
      <c r="G20" s="10"/>
      <c r="H20" s="10"/>
      <c r="I20" s="10"/>
      <c r="J20" s="10"/>
      <c r="K20" s="10"/>
      <c r="L20" s="10"/>
      <c r="M20" s="10"/>
    </row>
    <row r="21" spans="2:13" x14ac:dyDescent="0.2">
      <c r="B21" s="12"/>
      <c r="C21" s="10"/>
      <c r="D21" s="10"/>
      <c r="E21" s="10"/>
      <c r="F21" s="10"/>
      <c r="G21" s="10"/>
      <c r="H21" s="10"/>
      <c r="I21" s="10"/>
      <c r="J21" s="10"/>
      <c r="K21" s="10"/>
      <c r="L21" s="10"/>
      <c r="M21" s="10"/>
    </row>
    <row r="22" spans="2:13" x14ac:dyDescent="0.2">
      <c r="B22" s="12"/>
      <c r="C22" s="10"/>
      <c r="D22" s="10"/>
      <c r="E22" s="10"/>
      <c r="F22" s="10"/>
      <c r="G22" s="10"/>
      <c r="H22" s="10"/>
      <c r="I22" s="10"/>
      <c r="J22" s="10"/>
      <c r="K22" s="10"/>
      <c r="L22" s="10"/>
      <c r="M22" s="10"/>
    </row>
    <row r="23" spans="2:13" x14ac:dyDescent="0.2">
      <c r="B23" s="12"/>
      <c r="C23" s="10"/>
      <c r="D23" s="10"/>
      <c r="E23" s="10"/>
      <c r="F23" s="10"/>
      <c r="G23" s="10"/>
      <c r="H23" s="10"/>
      <c r="I23" s="10"/>
      <c r="J23" s="10"/>
      <c r="K23" s="10"/>
      <c r="L23" s="10"/>
      <c r="M23" s="10"/>
    </row>
    <row r="24" spans="2:13" x14ac:dyDescent="0.2">
      <c r="B24" s="12"/>
      <c r="C24" s="10"/>
      <c r="D24" s="10"/>
      <c r="E24" s="10"/>
      <c r="F24" s="10"/>
      <c r="G24" s="10"/>
      <c r="H24" s="10"/>
      <c r="I24" s="10"/>
      <c r="J24" s="10"/>
      <c r="K24" s="10"/>
      <c r="L24" s="10"/>
      <c r="M24" s="10"/>
    </row>
    <row r="25" spans="2:13" x14ac:dyDescent="0.2">
      <c r="B25" s="12"/>
      <c r="C25" s="10"/>
      <c r="D25" s="10"/>
      <c r="E25" s="10"/>
      <c r="F25" s="10"/>
      <c r="G25" s="10"/>
      <c r="H25" s="10"/>
      <c r="I25" s="10"/>
      <c r="J25" s="10"/>
      <c r="K25" s="10"/>
      <c r="L25" s="10"/>
      <c r="M25" s="10"/>
    </row>
  </sheetData>
  <autoFilter ref="B4:D4" xr:uid="{F230338B-2C1E-4CE4-8ADA-11A696FD04CD}"/>
  <mergeCells count="1">
    <mergeCell ref="B13:D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Graphique 1</vt:lpstr>
      <vt:lpstr>Graphique 2</vt:lpstr>
      <vt:lpstr>Graphique 3</vt:lpstr>
      <vt:lpstr>Graphique 4</vt:lpstr>
      <vt:lpstr>Graphique 5</vt:lpstr>
      <vt:lpstr>Tableau complémentaire A</vt:lpstr>
      <vt:lpstr>Tableau complémentaire B</vt:lpstr>
      <vt:lpstr>Tableau complémentaire C</vt:lpstr>
      <vt:lpstr>Tableau complémentaire D </vt:lpstr>
      <vt:lpstr>Tableau complémentaire E</vt:lpstr>
      <vt:lpstr>Tableau complémentaire 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DESJONQUERES, Aurore (DREES/OSAM/BAMEDS)</dc:creator>
  <cp:lastModifiedBy>GADAUD, Alexandre (DREES/DIRECTION/BPC)</cp:lastModifiedBy>
  <dcterms:created xsi:type="dcterms:W3CDTF">2015-06-05T18:17:20Z</dcterms:created>
  <dcterms:modified xsi:type="dcterms:W3CDTF">2026-01-14T09:14:52Z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2025-07-22T15:30:15Z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d68d8644-898f-44e6-969e-c1f4834be18b</vt:lpwstr>
  </property>
  <property fmtid="{D5CDD505-2E9C-101B-9397-08002B2CF9AE}" pid="8" name="MSIP_Label_3094c1fb-3db8-4cce-b079-9b022302847f_ContentBits">
    <vt:lpwstr>0</vt:lpwstr>
  </property>
</Properties>
</file>