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V:\BCL\ENQUETE-AIDE-SOCIALE\Enquête Aide sociale - volet personnel\3 - Enquête sur le terrain\ENQ_25\"/>
    </mc:Choice>
  </mc:AlternateContent>
  <xr:revisionPtr revIDLastSave="0" documentId="13_ncr:1_{BFB27971-9CFB-4F93-BE7E-62B507E8EE74}" xr6:coauthVersionLast="47" xr6:coauthVersionMax="47" xr10:uidLastSave="{00000000-0000-0000-0000-000000000000}"/>
  <workbookProtection workbookAlgorithmName="SHA-512" workbookHashValue="1xZv+SYgE/kBePh8r187MKQu6Zvd2h3BVMqv/qgUD3e1Mfgik6OhDPDtNtTu6xgXiqdGWtMdJsQr+m7uOtZuiw==" workbookSaltValue="CVzFafABr/JLt15GPV4L0Q==" workbookSpinCount="100000" lockStructure="1"/>
  <bookViews>
    <workbookView xWindow="-25320" yWindow="270" windowWidth="25440" windowHeight="15270" activeTab="1" xr2:uid="{00000000-000D-0000-FFFF-FFFF00000000}"/>
  </bookViews>
  <sheets>
    <sheet name="Page de garde" sheetId="8" r:id="rId1"/>
    <sheet name="par catégorie" sheetId="9" r:id="rId2"/>
    <sheet name="par secteur" sheetId="10" r:id="rId3"/>
    <sheet name="remarques générales" sheetId="13" r:id="rId4"/>
    <sheet name="Feuil1" sheetId="12" state="hidden" r:id="rId5"/>
  </sheets>
  <definedNames>
    <definedName name="_xlnm.Print_Area" localSheetId="0">'Page de garde'!$A$1:$H$49</definedName>
    <definedName name="_xlnm.Print_Area" localSheetId="1">'par catégorie'!$A$1:$D$53</definedName>
    <definedName name="_xlnm.Print_Area" localSheetId="2">'par secteur'!$A$1:$L$16</definedName>
    <definedName name="_xlnm.Print_Area" localSheetId="3">'remarques générales'!$A$1:$A$6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9" l="1"/>
  <c r="F47" i="9"/>
  <c r="F46" i="9"/>
  <c r="F32" i="9"/>
  <c r="A1" i="10"/>
  <c r="A1" i="9"/>
  <c r="A1" i="13"/>
  <c r="A4" i="13" l="1"/>
  <c r="M10" i="10" l="1"/>
  <c r="O10" i="10" s="1"/>
  <c r="F10" i="9" l="1"/>
  <c r="N16" i="10" l="1"/>
  <c r="K17" i="10" l="1"/>
  <c r="J17" i="10"/>
  <c r="I17" i="10"/>
  <c r="H17" i="10"/>
  <c r="G17" i="10"/>
  <c r="E17" i="10"/>
  <c r="D17" i="10"/>
  <c r="C17" i="10"/>
  <c r="B17" i="10"/>
  <c r="N15" i="10"/>
  <c r="N14" i="10"/>
  <c r="N13" i="10"/>
  <c r="N12" i="10"/>
  <c r="N10" i="10"/>
  <c r="N11" i="10" l="1"/>
  <c r="N8" i="10" s="1"/>
  <c r="F17" i="10"/>
  <c r="A17" i="10" s="1"/>
  <c r="F41" i="9" l="1"/>
  <c r="F40" i="9"/>
  <c r="M12" i="10"/>
  <c r="O12" i="10" s="1"/>
  <c r="M15" i="10"/>
  <c r="O15" i="10" s="1"/>
  <c r="M16" i="10"/>
  <c r="O16" i="10" s="1"/>
  <c r="M14" i="10"/>
  <c r="O14" i="10" s="1"/>
  <c r="M13" i="10"/>
  <c r="O13" i="10" s="1"/>
  <c r="M11" i="10"/>
  <c r="O11" i="10" s="1"/>
  <c r="F37" i="9"/>
  <c r="F36" i="9"/>
  <c r="O8" i="10" l="1"/>
  <c r="F9" i="9"/>
  <c r="E20" i="9"/>
  <c r="G20" i="9" s="1"/>
  <c r="E13" i="9"/>
  <c r="G13" i="9" s="1"/>
  <c r="E40" i="9"/>
  <c r="G40" i="9" s="1"/>
  <c r="E36" i="9"/>
  <c r="G36" i="9" s="1"/>
  <c r="E32" i="9"/>
  <c r="G32" i="9" s="1"/>
  <c r="E12" i="9"/>
  <c r="G12" i="9" s="1"/>
  <c r="E9" i="9"/>
  <c r="G9" i="9" s="1"/>
  <c r="F33" i="9"/>
  <c r="F21" i="9"/>
  <c r="F14" i="9"/>
  <c r="F20" i="9"/>
  <c r="F13" i="9"/>
  <c r="G7" i="9" l="1"/>
  <c r="F7" i="9"/>
</calcChain>
</file>

<file path=xl/sharedStrings.xml><?xml version="1.0" encoding="utf-8"?>
<sst xmlns="http://schemas.openxmlformats.org/spreadsheetml/2006/main" count="279" uniqueCount="108">
  <si>
    <t>Effectifs</t>
  </si>
  <si>
    <t>(VOIR INSTRUCTIONS AVANT DE REMPLIR LE QUESTIONNAIRE)</t>
  </si>
  <si>
    <t>Ensemble</t>
  </si>
  <si>
    <t>NR</t>
  </si>
  <si>
    <t xml:space="preserve">POUR TOUT RENSEIGNEMENT, </t>
  </si>
  <si>
    <t>Catégories de personnel  (1)</t>
  </si>
  <si>
    <t xml:space="preserve">Nom :  </t>
  </si>
  <si>
    <t xml:space="preserve">Titre ou fonction : </t>
  </si>
  <si>
    <t xml:space="preserve">Tél : </t>
  </si>
  <si>
    <t xml:space="preserve">E.mail : </t>
  </si>
  <si>
    <t xml:space="preserve">Titre ou fonctions : </t>
  </si>
  <si>
    <t>ARTICLES R 1614-28 à R 1614-35 DU CODE GENERAL DES COLLECTIVITES TERRITORIALES</t>
  </si>
  <si>
    <t>ASE</t>
  </si>
  <si>
    <t>AUTRE PERSONNE RESSOURCE SUR L'ENQUETE (pour ce volet ou COORDONNATEUR pour toute l'enquête Aide sociale)</t>
  </si>
  <si>
    <t>2. Psychologues</t>
  </si>
  <si>
    <t>Prophylaxie sanitaire</t>
  </si>
  <si>
    <t>PMI et centres de planification</t>
  </si>
  <si>
    <t>Activités générales et diverses</t>
  </si>
  <si>
    <t>Insertion</t>
  </si>
  <si>
    <t>Action sociale polyvalente</t>
  </si>
  <si>
    <t>11. Médecins</t>
  </si>
  <si>
    <t>12. Sages-femmes</t>
  </si>
  <si>
    <t>32. Puéricultrices</t>
  </si>
  <si>
    <t>33. Infirmiers</t>
  </si>
  <si>
    <t>Équivalents temps plein</t>
  </si>
  <si>
    <t xml:space="preserve">34. Auxiliaires de soins </t>
  </si>
  <si>
    <t xml:space="preserve">35. Auxiliaires de puériculture </t>
  </si>
  <si>
    <t>II . LE PERSONNEL DE L'ACTION SOCIALE ET MEDICO-SOCIALE PAR SECTEUR D'ACTIVITÉ</t>
  </si>
  <si>
    <t>42. Assistants socio-éducatifs</t>
  </si>
  <si>
    <t>44. Moniteurs-éducateurs</t>
  </si>
  <si>
    <t>dont personnes âgées</t>
  </si>
  <si>
    <t>5.1</t>
  </si>
  <si>
    <t>51. Biologistes, vétérinaires et pharmaciens</t>
  </si>
  <si>
    <t>36. Autres personnels paramédicaux</t>
  </si>
  <si>
    <t>53. Autres personnels médico-techniques</t>
  </si>
  <si>
    <t>61. Catégorie A</t>
  </si>
  <si>
    <t>62. Catégorie B</t>
  </si>
  <si>
    <t>63. Catégorie C</t>
  </si>
  <si>
    <t>TOTAL GÉNÉRAL (rubriques 1 à 6)</t>
  </si>
  <si>
    <t>I . LE PERSONNEL DE L'ACTION SOCIALE ET MEDICO-SOCIALE PAR CATÉGORIE</t>
  </si>
  <si>
    <t>41. Conseillers socio-éducatifs</t>
  </si>
  <si>
    <t>43. Éducateurs de jeunes enfants</t>
  </si>
  <si>
    <t>45. Agents sociaux</t>
  </si>
  <si>
    <t>46. Autres personnels socio-éducatifs</t>
  </si>
  <si>
    <t>31. Rééducateurs</t>
  </si>
  <si>
    <t>52. Assistants médico-techniques</t>
  </si>
  <si>
    <t>Services départementaux</t>
  </si>
  <si>
    <t>81. Nombre d'assistants familiaux au 31 décembre :</t>
  </si>
  <si>
    <r>
      <t>CONSIGNES DE REMPLISSAGE</t>
    </r>
    <r>
      <rPr>
        <b/>
        <i/>
        <sz val="10"/>
        <rFont val="Calibri"/>
        <family val="2"/>
      </rPr>
      <t xml:space="preserve"> :</t>
    </r>
  </si>
  <si>
    <r>
      <t>Domaine :</t>
    </r>
    <r>
      <rPr>
        <sz val="10"/>
        <rFont val="Calibri"/>
        <family val="2"/>
      </rPr>
      <t xml:space="preserve"> </t>
    </r>
  </si>
  <si>
    <r>
      <t xml:space="preserve">Nom : </t>
    </r>
    <r>
      <rPr>
        <sz val="10"/>
        <rFont val="Calibri"/>
        <family val="2"/>
      </rPr>
      <t xml:space="preserve"> </t>
    </r>
  </si>
  <si>
    <r>
      <t>Direction :</t>
    </r>
    <r>
      <rPr>
        <sz val="10"/>
        <rFont val="Calibri"/>
        <family val="2"/>
      </rPr>
      <t xml:space="preserve"> </t>
    </r>
  </si>
  <si>
    <t>E.mail :    drees-aidesociale@sante.gouv.fr</t>
  </si>
  <si>
    <t>Personnes âgées - personnes handicapées</t>
  </si>
  <si>
    <t>5.2</t>
  </si>
  <si>
    <t>dont personnes handicapées</t>
  </si>
  <si>
    <t>8. Assistants familiaux (y.c.bénéficiaires d'une indemnité d'attente)  (2)</t>
  </si>
  <si>
    <t>421. dont assistants de  service social</t>
  </si>
  <si>
    <t>422. dont éducateurs spécialisés</t>
  </si>
  <si>
    <t>461. dont animateurs</t>
  </si>
  <si>
    <t xml:space="preserve">462. dont conseillers conjugaux </t>
  </si>
  <si>
    <t xml:space="preserve">      811. dont résidant dans le département</t>
  </si>
  <si>
    <t xml:space="preserve">      812. dont résidant hors du département</t>
  </si>
  <si>
    <t>423. dont conseillers en économie sociale familiale</t>
  </si>
  <si>
    <t xml:space="preserve">TOTAL GÉNÉRAL (rubriques 1 à 6) </t>
  </si>
  <si>
    <t>(3)  Ne pas compter les assistants familiaux réembauchés après une période d'attente.</t>
  </si>
  <si>
    <t>(2)  Indiquer ici le nombre total d'assistants familiaux. Ne pas les reporter dans la ligne "total général".</t>
  </si>
  <si>
    <r>
      <rPr>
        <b/>
        <sz val="11"/>
        <rFont val="Calibri"/>
        <family val="2"/>
        <scheme val="minor"/>
      </rPr>
      <t>DÉPARTEMENT</t>
    </r>
    <r>
      <rPr>
        <b/>
        <sz val="10"/>
        <rFont val="Calibri"/>
        <family val="2"/>
        <scheme val="minor"/>
      </rPr>
      <t xml:space="preserve"> </t>
    </r>
    <r>
      <rPr>
        <sz val="10"/>
        <rFont val="Calibri"/>
        <family val="2"/>
      </rPr>
      <t>..........................</t>
    </r>
  </si>
  <si>
    <t>QUESTIONNAIRE SUR LE PERSONNEL DEPARTEMENTAL 
DE L'ACTION SOCIALE ET MEDICO-SOCIALE</t>
  </si>
  <si>
    <t>Pôle Aide sociale des départements</t>
  </si>
  <si>
    <t>CONTACTER LA DREES :</t>
  </si>
  <si>
    <r>
      <t xml:space="preserve">7. Personnels sous contrats aidés  
   </t>
    </r>
    <r>
      <rPr>
        <sz val="10.5"/>
        <rFont val="Calibri"/>
        <family val="2"/>
        <scheme val="minor"/>
      </rPr>
      <t>(Contrats uniques d'insertion, contrats d'avenir, apprentis, etc.)</t>
    </r>
  </si>
  <si>
    <t>oui</t>
  </si>
  <si>
    <t>non</t>
  </si>
  <si>
    <t>sélectionner votre réponse</t>
  </si>
  <si>
    <t>Commentaires</t>
  </si>
  <si>
    <t>III. Rémarques générales</t>
  </si>
  <si>
    <t xml:space="preserve"> Pour que le questionnaire soit correctement renseigné veuillez :</t>
  </si>
  <si>
    <t>-ne laisser aucune case vide (NR),
-indiquer "0" ( zéro ) si la donnée est nulle,</t>
  </si>
  <si>
    <r>
      <t>-</t>
    </r>
    <r>
      <rPr>
        <b/>
        <i/>
        <sz val="10"/>
        <color rgb="FFFF0000"/>
        <rFont val="Calibri"/>
        <family val="2"/>
        <scheme val="minor"/>
      </rPr>
      <t>vérifier que les totaux renseignés au sein d'un même tableau sont corrects (contrôles en rouge),</t>
    </r>
    <r>
      <rPr>
        <b/>
        <i/>
        <sz val="10"/>
        <rFont val="Calibri"/>
        <family val="2"/>
        <scheme val="minor"/>
      </rPr>
      <t xml:space="preserve">
-</t>
    </r>
    <r>
      <rPr>
        <b/>
        <i/>
        <sz val="10"/>
        <color rgb="FF660066"/>
        <rFont val="Calibri"/>
        <family val="2"/>
        <scheme val="minor"/>
      </rPr>
      <t>vérifier la cohérence des valeurs renseignées dans les deux tableaux (contrôles en violet).</t>
    </r>
  </si>
  <si>
    <t>84. Assistants familiaux licenciés au cours de l'année après une période 
d'attente</t>
  </si>
  <si>
    <t>85. Assistants familiaux réembauchés au cours de l'année suite à un 
licenciement consécutif à une période d'attente</t>
  </si>
  <si>
    <t>Contrôles</t>
  </si>
  <si>
    <t>-indiquer "ND" si la donnée n'est pas disponible.</t>
  </si>
  <si>
    <t>Vous pouvez laisser en commentaire toute remarque permettant d'avoir des précisions complémentaires sur les chiffres renseignés.</t>
  </si>
  <si>
    <t xml:space="preserve">Vous devez consulter les contrôles automatiques qui s'affichent à droite ou en bas des tableaux pour : </t>
  </si>
  <si>
    <t xml:space="preserve">Pour quel(s) volet(s) 
(SAD/PA/PH/ASE/PMI/Accès aux soins/Personnels) : </t>
  </si>
  <si>
    <t>E.mail :</t>
  </si>
  <si>
    <t xml:space="preserve">1. Personnels médicaux </t>
  </si>
  <si>
    <t>3. Personnels paramédicaux</t>
  </si>
  <si>
    <t>4.  Personnels socio-éducatifs</t>
  </si>
  <si>
    <t>5. Personnels médico-techniques</t>
  </si>
  <si>
    <t>6. Personnels administratifs et techniques</t>
  </si>
  <si>
    <t xml:space="preserve">3. Personnels paramédicaux </t>
  </si>
  <si>
    <t>4. Personnels socio-éducatifs</t>
  </si>
  <si>
    <t>(VOIR INSTRUCTIONS AVANT DE REMPLIR LE QUESTIONNAIRE )</t>
  </si>
  <si>
    <t>Total ETP renseignés dans le tableau II</t>
  </si>
  <si>
    <t>Total ETP renseignés dans le tableau I</t>
  </si>
  <si>
    <t>PERSONNE(S) POUVANT ETRE CONTACTÉE(S) SUR LES DONNÉES CHIFFRÉES DU QUESTIONNAIRE :</t>
  </si>
  <si>
    <t>Tél : 06 99 02 91 07</t>
  </si>
  <si>
    <r>
      <t xml:space="preserve">83. Assistants familiaux ayant perçu une indemnité pour accueil non réalisé </t>
    </r>
    <r>
      <rPr>
        <b/>
        <sz val="10.5"/>
        <rFont val="Calibri"/>
        <family val="2"/>
        <scheme val="minor"/>
      </rPr>
      <t>(4)</t>
    </r>
  </si>
  <si>
    <r>
      <t xml:space="preserve">82. Nouveaux assistants familiaux embauchés au cours de l'année </t>
    </r>
    <r>
      <rPr>
        <b/>
        <sz val="10.5"/>
        <rFont val="Calibri"/>
        <family val="2"/>
        <scheme val="minor"/>
      </rPr>
      <t>(3)</t>
    </r>
  </si>
  <si>
    <t xml:space="preserve">Veuillez compléter ce questionnaire et le renvoyer directement à la Drees
 par voie électronique : drees-aidesociale@sante.gouv.fr </t>
  </si>
  <si>
    <t>ANNÉE  2025</t>
  </si>
  <si>
    <t xml:space="preserve"> Effectifs au 31 décembre 2025</t>
  </si>
  <si>
    <t>(1)  N'est pas concerné le personnel des établissements d'accueil ou d'hébergement ainsi que des services à domicile.
      Les catégories de personnel des rubriques de 1 à 6 sont à renseigner hors personnels hors contrats aidés.</t>
  </si>
  <si>
    <r>
      <t xml:space="preserve">Nombre de personnes en </t>
    </r>
    <r>
      <rPr>
        <b/>
        <u/>
        <sz val="12"/>
        <rFont val="Calibri"/>
        <family val="2"/>
        <scheme val="minor"/>
      </rPr>
      <t xml:space="preserve">équivalent temps plein </t>
    </r>
    <r>
      <rPr>
        <b/>
        <sz val="12"/>
        <rFont val="Calibri"/>
        <family val="2"/>
        <scheme val="minor"/>
      </rPr>
      <t>au 31 décembre 2025</t>
    </r>
  </si>
  <si>
    <r>
      <t xml:space="preserve">(4) L'indemnité pour accueil non réalisé, instaurée par la LOI n° 2022-140 du 7 février 2022, est versée dès lors que l'une des places d’accueils de l'assistant familial n’est pas pourvue. Si le département n'a pas encore mis en place le versement de l'indemnité pour accueil non réalisé, ne pas répondre à la question et laisser NR sur cet indicateur. On compte ici les assistatnts familiaux ayant perçu une indemnité </t>
    </r>
    <r>
      <rPr>
        <u/>
        <sz val="8"/>
        <rFont val="Calibri"/>
        <family val="2"/>
        <scheme val="minor"/>
      </rPr>
      <t>au cours de l'année</t>
    </r>
    <r>
      <rPr>
        <sz val="8"/>
        <rFont val="Calibri"/>
        <family val="2"/>
        <scheme val="minor"/>
      </rPr>
      <t>, qu'il la perçoive encore au 31 décembre ou non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</si>
</sst>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sz val="11"/>
      <color theme="1"/>
      <name val="Calibri"/>
      <family val="2"/>
      <scheme val="minor"/>
    </font>
    <font>
      <sz val="10"/>
      <name val="Calibri"/>
      <family val="2"/>
    </font>
    <font>
      <b/>
      <i/>
      <sz val="10"/>
      <name val="Calibri"/>
      <family val="2"/>
    </font>
    <font>
      <b/>
      <sz val="10"/>
      <name val="Calibri"/>
      <family val="2"/>
      <scheme val="minor"/>
    </font>
    <font>
      <sz val="10"/>
      <name val="Calibri"/>
      <family val="2"/>
      <scheme val="minor"/>
    </font>
    <font>
      <b/>
      <i/>
      <sz val="12"/>
      <name val="Calibri"/>
      <family val="2"/>
      <scheme val="minor"/>
    </font>
    <font>
      <b/>
      <sz val="12"/>
      <name val="Calibri"/>
      <family val="2"/>
      <scheme val="minor"/>
    </font>
    <font>
      <b/>
      <i/>
      <sz val="11"/>
      <name val="Calibri"/>
      <family val="2"/>
      <scheme val="minor"/>
    </font>
    <font>
      <b/>
      <i/>
      <sz val="10"/>
      <name val="Calibri"/>
      <family val="2"/>
      <scheme val="minor"/>
    </font>
    <font>
      <b/>
      <sz val="8"/>
      <name val="Calibri"/>
      <family val="2"/>
      <scheme val="minor"/>
    </font>
    <font>
      <b/>
      <sz val="9"/>
      <name val="Calibri"/>
      <family val="2"/>
      <scheme val="minor"/>
    </font>
    <font>
      <b/>
      <i/>
      <u/>
      <sz val="10"/>
      <name val="Calibri"/>
      <family val="2"/>
      <scheme val="minor"/>
    </font>
    <font>
      <b/>
      <sz val="8"/>
      <color theme="1"/>
      <name val="Calibri"/>
      <family val="2"/>
      <scheme val="minor"/>
    </font>
    <font>
      <b/>
      <i/>
      <sz val="14"/>
      <name val="Calibri"/>
      <family val="2"/>
      <scheme val="minor"/>
    </font>
    <font>
      <b/>
      <sz val="11"/>
      <name val="Calibri"/>
      <family val="2"/>
      <scheme val="minor"/>
    </font>
    <font>
      <sz val="8"/>
      <name val="Calibri"/>
      <family val="2"/>
      <scheme val="minor"/>
    </font>
    <font>
      <sz val="11"/>
      <name val="Arial"/>
      <family val="2"/>
    </font>
    <font>
      <b/>
      <u/>
      <sz val="10"/>
      <name val="Arial"/>
      <family val="2"/>
    </font>
    <font>
      <sz val="1"/>
      <color theme="2" tint="-9.9978637043366805E-2"/>
      <name val="Calibri"/>
      <family val="2"/>
      <scheme val="minor"/>
    </font>
    <font>
      <b/>
      <sz val="8"/>
      <color rgb="FFFF0000"/>
      <name val="Calibri"/>
      <family val="2"/>
      <scheme val="minor"/>
    </font>
    <font>
      <sz val="10"/>
      <name val="Arial"/>
      <family val="2"/>
    </font>
    <font>
      <b/>
      <sz val="10"/>
      <color theme="1"/>
      <name val="Arial"/>
      <family val="2"/>
    </font>
    <font>
      <b/>
      <sz val="10"/>
      <color rgb="FFFF0000"/>
      <name val="Calibri"/>
      <family val="2"/>
      <scheme val="minor"/>
    </font>
    <font>
      <b/>
      <sz val="10"/>
      <name val="Arial"/>
      <family val="2"/>
    </font>
    <font>
      <b/>
      <u/>
      <sz val="12"/>
      <name val="Calibri"/>
      <family val="2"/>
      <scheme val="minor"/>
    </font>
    <font>
      <b/>
      <sz val="10.5"/>
      <name val="Calibri"/>
      <family val="2"/>
      <scheme val="minor"/>
    </font>
    <font>
      <b/>
      <sz val="13"/>
      <name val="Calibri"/>
      <family val="2"/>
      <scheme val="minor"/>
    </font>
    <font>
      <sz val="10.5"/>
      <name val="Calibri"/>
      <family val="2"/>
      <scheme val="minor"/>
    </font>
    <font>
      <sz val="10.5"/>
      <name val="Arial"/>
      <family val="2"/>
    </font>
    <font>
      <b/>
      <sz val="10.5"/>
      <name val="Arial"/>
      <family val="2"/>
    </font>
    <font>
      <b/>
      <sz val="10.5"/>
      <color rgb="FFFF0000"/>
      <name val="Calibri"/>
      <family val="2"/>
      <scheme val="minor"/>
    </font>
    <font>
      <i/>
      <sz val="10.5"/>
      <color theme="0" tint="-0.34998626667073579"/>
      <name val="Calibri"/>
      <family val="2"/>
      <scheme val="minor"/>
    </font>
    <font>
      <sz val="10.5"/>
      <color theme="0" tint="-0.34998626667073579"/>
      <name val="Calibri"/>
      <family val="2"/>
      <scheme val="minor"/>
    </font>
    <font>
      <b/>
      <strike/>
      <sz val="8"/>
      <color rgb="FFFF0000"/>
      <name val="Calibri"/>
      <family val="2"/>
      <scheme val="minor"/>
    </font>
    <font>
      <i/>
      <sz val="11"/>
      <color theme="1"/>
      <name val="Calibri"/>
      <family val="2"/>
      <scheme val="minor"/>
    </font>
    <font>
      <b/>
      <i/>
      <sz val="11"/>
      <color theme="0" tint="-0.499984740745262"/>
      <name val="Calibri"/>
      <family val="2"/>
      <scheme val="minor"/>
    </font>
    <font>
      <b/>
      <i/>
      <sz val="10.5"/>
      <color theme="0" tint="-0.499984740745262"/>
      <name val="Calibri"/>
      <family val="2"/>
      <scheme val="minor"/>
    </font>
    <font>
      <i/>
      <sz val="10.5"/>
      <color theme="0" tint="-0.499984740745262"/>
      <name val="Calibri"/>
      <family val="2"/>
      <scheme val="minor"/>
    </font>
    <font>
      <b/>
      <sz val="11"/>
      <name val="Arial"/>
      <family val="2"/>
    </font>
    <font>
      <i/>
      <sz val="9"/>
      <name val="Arial"/>
      <family val="2"/>
    </font>
    <font>
      <b/>
      <i/>
      <sz val="10"/>
      <color rgb="FF660066"/>
      <name val="Calibri"/>
      <family val="2"/>
      <scheme val="minor"/>
    </font>
    <font>
      <b/>
      <i/>
      <sz val="10"/>
      <color rgb="FFFF0000"/>
      <name val="Calibri"/>
      <family val="2"/>
      <scheme val="minor"/>
    </font>
    <font>
      <b/>
      <i/>
      <sz val="10"/>
      <color theme="0" tint="-0.499984740745262"/>
      <name val="Calibri"/>
      <family val="2"/>
      <scheme val="minor"/>
    </font>
    <font>
      <b/>
      <sz val="10"/>
      <color rgb="FFC00000"/>
      <name val="Calibri"/>
      <family val="2"/>
      <scheme val="minor"/>
    </font>
    <font>
      <b/>
      <sz val="10"/>
      <color theme="5"/>
      <name val="Calibri"/>
      <family val="2"/>
      <scheme val="minor"/>
    </font>
    <font>
      <b/>
      <sz val="8"/>
      <color rgb="FFCC0099"/>
      <name val="Calibri"/>
      <family val="2"/>
      <scheme val="minor"/>
    </font>
    <font>
      <b/>
      <sz val="10"/>
      <color rgb="FFCC0099"/>
      <name val="Calibri"/>
      <family val="2"/>
      <scheme val="minor"/>
    </font>
    <font>
      <b/>
      <sz val="10"/>
      <color rgb="FFCC0099"/>
      <name val="Arial"/>
      <family val="2"/>
    </font>
    <font>
      <b/>
      <i/>
      <sz val="9"/>
      <color rgb="FF7030A0"/>
      <name val="Calibri"/>
      <family val="2"/>
      <scheme val="minor"/>
    </font>
    <font>
      <i/>
      <sz val="10"/>
      <color rgb="FF7030A0"/>
      <name val="Arial"/>
      <family val="2"/>
    </font>
    <font>
      <b/>
      <i/>
      <sz val="8"/>
      <color rgb="FF7030A0"/>
      <name val="Calibri"/>
      <family val="2"/>
      <scheme val="minor"/>
    </font>
    <font>
      <b/>
      <i/>
      <sz val="13"/>
      <name val="Calibri"/>
      <family val="2"/>
      <scheme val="minor"/>
    </font>
    <font>
      <i/>
      <sz val="10"/>
      <name val="Calibri"/>
      <family val="2"/>
      <scheme val="minor"/>
    </font>
    <font>
      <b/>
      <i/>
      <sz val="10"/>
      <color rgb="FF7030A0"/>
      <name val="Calibri"/>
      <family val="2"/>
      <scheme val="minor"/>
    </font>
    <font>
      <i/>
      <sz val="10"/>
      <color rgb="FF7030A0"/>
      <name val="Calibri"/>
      <family val="2"/>
      <scheme val="minor"/>
    </font>
    <font>
      <i/>
      <sz val="8"/>
      <name val="Calibri"/>
      <family val="2"/>
      <scheme val="minor"/>
    </font>
    <font>
      <i/>
      <sz val="10"/>
      <name val="Arial"/>
      <family val="2"/>
    </font>
    <font>
      <b/>
      <sz val="11"/>
      <color rgb="FFCC0099"/>
      <name val="Calibri"/>
      <family val="2"/>
      <scheme val="minor"/>
    </font>
    <font>
      <b/>
      <sz val="11"/>
      <color rgb="FFFF0000"/>
      <name val="Calibri"/>
      <family val="2"/>
      <scheme val="minor"/>
    </font>
    <font>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8">
    <border>
      <left/>
      <right/>
      <top/>
      <bottom/>
      <diagonal/>
    </border>
    <border>
      <left/>
      <right style="thin">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indexed="10"/>
      </left>
      <right style="thick">
        <color indexed="10"/>
      </right>
      <top style="thick">
        <color indexed="10"/>
      </top>
      <bottom style="thick">
        <color indexed="1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hair">
        <color theme="0" tint="-0.499984740745262"/>
      </bottom>
      <diagonal/>
    </border>
    <border>
      <left style="medium">
        <color indexed="64"/>
      </left>
      <right style="medium">
        <color indexed="64"/>
      </right>
      <top style="hair">
        <color theme="0" tint="-0.499984740745262"/>
      </top>
      <bottom style="hair">
        <color theme="0" tint="-0.499984740745262"/>
      </bottom>
      <diagonal/>
    </border>
    <border>
      <left style="medium">
        <color indexed="64"/>
      </left>
      <right style="medium">
        <color indexed="64"/>
      </right>
      <top style="hair">
        <color theme="0" tint="-0.499984740745262"/>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305">
    <xf numFmtId="0" fontId="0" fillId="0" borderId="0" xfId="0"/>
    <xf numFmtId="0" fontId="5" fillId="2" borderId="0" xfId="0" applyFont="1" applyFill="1" applyBorder="1" applyProtection="1"/>
    <xf numFmtId="0" fontId="4" fillId="2" borderId="25" xfId="0" applyFont="1" applyFill="1" applyBorder="1" applyAlignment="1" applyProtection="1">
      <alignment horizontal="left"/>
    </xf>
    <xf numFmtId="0" fontId="5" fillId="2" borderId="4" xfId="0" applyFont="1" applyFill="1" applyBorder="1" applyAlignment="1" applyProtection="1"/>
    <xf numFmtId="0" fontId="5" fillId="2" borderId="6" xfId="0" applyFont="1" applyFill="1" applyBorder="1" applyAlignment="1" applyProtection="1"/>
    <xf numFmtId="0" fontId="5" fillId="2" borderId="8" xfId="0" applyFont="1" applyFill="1" applyBorder="1" applyProtection="1"/>
    <xf numFmtId="0" fontId="5" fillId="2" borderId="0" xfId="0" applyFont="1" applyFill="1" applyProtection="1"/>
    <xf numFmtId="0" fontId="6" fillId="2" borderId="0" xfId="0" applyFont="1" applyFill="1" applyBorder="1" applyAlignment="1" applyProtection="1">
      <alignment horizontal="center"/>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49" fontId="4" fillId="2" borderId="20" xfId="0" applyNumberFormat="1" applyFont="1" applyFill="1" applyBorder="1" applyAlignment="1" applyProtection="1">
      <alignment horizontal="center" vertical="center"/>
      <protection locked="0"/>
    </xf>
    <xf numFmtId="0" fontId="13" fillId="2" borderId="0" xfId="0" applyFont="1" applyFill="1" applyBorder="1" applyAlignment="1" applyProtection="1">
      <alignment horizontal="right" vertical="center"/>
    </xf>
    <xf numFmtId="0" fontId="13" fillId="2" borderId="1" xfId="0" applyFont="1" applyFill="1" applyBorder="1" applyAlignment="1" applyProtection="1">
      <alignment horizontal="center" vertical="center"/>
    </xf>
    <xf numFmtId="0" fontId="4" fillId="2" borderId="2"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4" fillId="2" borderId="6"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0" fillId="0" borderId="0" xfId="0" applyProtection="1"/>
    <xf numFmtId="0" fontId="0" fillId="0" borderId="0" xfId="0" applyAlignment="1" applyProtection="1"/>
    <xf numFmtId="0" fontId="10" fillId="2" borderId="5" xfId="0" applyFont="1" applyFill="1" applyBorder="1" applyAlignment="1" applyProtection="1">
      <alignment horizontal="left" vertical="center"/>
    </xf>
    <xf numFmtId="0" fontId="0" fillId="2" borderId="0" xfId="0" applyFill="1" applyProtection="1"/>
    <xf numFmtId="0" fontId="9" fillId="2" borderId="0" xfId="0" applyFont="1" applyFill="1" applyBorder="1" applyAlignment="1" applyProtection="1">
      <alignment vertical="center"/>
    </xf>
    <xf numFmtId="0" fontId="9" fillId="2" borderId="0" xfId="0" applyFont="1" applyFill="1" applyBorder="1" applyAlignment="1" applyProtection="1"/>
    <xf numFmtId="0" fontId="0" fillId="2" borderId="0" xfId="0" applyFill="1" applyBorder="1" applyProtection="1"/>
    <xf numFmtId="0" fontId="0" fillId="2" borderId="0" xfId="0" applyFill="1" applyAlignment="1" applyProtection="1"/>
    <xf numFmtId="0" fontId="5" fillId="2" borderId="0" xfId="0" applyFont="1" applyFill="1" applyAlignment="1" applyProtection="1">
      <alignment horizontal="left" vertical="center" wrapText="1"/>
    </xf>
    <xf numFmtId="0" fontId="7" fillId="2" borderId="0" xfId="0" applyFont="1" applyFill="1" applyBorder="1" applyAlignment="1" applyProtection="1">
      <alignment horizontal="center" vertical="center"/>
    </xf>
    <xf numFmtId="0" fontId="15" fillId="2" borderId="33" xfId="0" applyFont="1" applyFill="1" applyBorder="1" applyAlignment="1" applyProtection="1">
      <alignment horizontal="center" vertical="center"/>
    </xf>
    <xf numFmtId="0" fontId="15" fillId="2" borderId="33" xfId="0" applyFont="1" applyFill="1" applyBorder="1" applyAlignment="1" applyProtection="1">
      <alignment horizontal="center" vertical="center" wrapText="1"/>
    </xf>
    <xf numFmtId="0" fontId="26" fillId="3" borderId="9" xfId="0" applyFont="1" applyFill="1" applyBorder="1" applyAlignment="1" applyProtection="1">
      <alignment horizontal="left" vertical="center"/>
    </xf>
    <xf numFmtId="0" fontId="26" fillId="3" borderId="9" xfId="0" applyNumberFormat="1" applyFont="1" applyFill="1" applyBorder="1" applyAlignment="1" applyProtection="1">
      <alignment horizontal="center" vertical="center"/>
      <protection locked="0"/>
    </xf>
    <xf numFmtId="0" fontId="28" fillId="2" borderId="10" xfId="0" applyFont="1" applyFill="1" applyBorder="1" applyAlignment="1" applyProtection="1">
      <alignment horizontal="left" vertical="center" indent="2"/>
    </xf>
    <xf numFmtId="0" fontId="28" fillId="2" borderId="10" xfId="0" applyNumberFormat="1" applyFont="1" applyFill="1" applyBorder="1" applyAlignment="1" applyProtection="1">
      <alignment horizontal="center" vertical="center"/>
      <protection locked="0"/>
    </xf>
    <xf numFmtId="0" fontId="28" fillId="2" borderId="11" xfId="0" applyNumberFormat="1" applyFont="1" applyFill="1" applyBorder="1" applyAlignment="1" applyProtection="1">
      <alignment horizontal="center" vertical="center"/>
      <protection locked="0"/>
    </xf>
    <xf numFmtId="0" fontId="28" fillId="2" borderId="12" xfId="0" applyFont="1" applyFill="1" applyBorder="1" applyAlignment="1" applyProtection="1">
      <alignment horizontal="left" vertical="center" indent="2"/>
    </xf>
    <xf numFmtId="0" fontId="28" fillId="2" borderId="12" xfId="0" applyNumberFormat="1" applyFont="1" applyFill="1" applyBorder="1" applyAlignment="1" applyProtection="1">
      <alignment horizontal="center" vertical="center"/>
      <protection locked="0"/>
    </xf>
    <xf numFmtId="0" fontId="28" fillId="2" borderId="13" xfId="0" applyNumberFormat="1" applyFont="1" applyFill="1" applyBorder="1" applyAlignment="1" applyProtection="1">
      <alignment horizontal="center" vertical="center"/>
      <protection locked="0"/>
    </xf>
    <xf numFmtId="0" fontId="26" fillId="3" borderId="33" xfId="0" applyFont="1" applyFill="1" applyBorder="1" applyAlignment="1" applyProtection="1">
      <alignment horizontal="left" vertical="center"/>
    </xf>
    <xf numFmtId="0" fontId="26" fillId="3" borderId="37" xfId="0" applyNumberFormat="1" applyFont="1" applyFill="1" applyBorder="1" applyAlignment="1" applyProtection="1">
      <alignment horizontal="center" vertical="center"/>
      <protection locked="0"/>
    </xf>
    <xf numFmtId="0" fontId="26" fillId="3" borderId="39" xfId="0" applyNumberFormat="1" applyFont="1" applyFill="1" applyBorder="1" applyAlignment="1" applyProtection="1">
      <alignment horizontal="center" vertical="center"/>
      <protection locked="0"/>
    </xf>
    <xf numFmtId="0" fontId="26" fillId="3" borderId="57" xfId="0" applyNumberFormat="1" applyFont="1" applyFill="1" applyBorder="1" applyAlignment="1" applyProtection="1">
      <alignment horizontal="center" vertical="center"/>
      <protection locked="0"/>
    </xf>
    <xf numFmtId="0" fontId="28" fillId="2" borderId="58" xfId="0" applyNumberFormat="1" applyFont="1" applyFill="1" applyBorder="1" applyAlignment="1" applyProtection="1">
      <alignment horizontal="center" vertical="center"/>
      <protection locked="0"/>
    </xf>
    <xf numFmtId="0" fontId="28" fillId="2" borderId="30" xfId="0" applyNumberFormat="1" applyFont="1" applyFill="1" applyBorder="1" applyAlignment="1" applyProtection="1">
      <alignment horizontal="center" vertical="center"/>
      <protection locked="0"/>
    </xf>
    <xf numFmtId="0" fontId="28" fillId="2" borderId="10" xfId="0" applyFont="1" applyFill="1" applyBorder="1" applyAlignment="1" applyProtection="1">
      <alignment horizontal="left" vertical="center" indent="4"/>
    </xf>
    <xf numFmtId="0" fontId="28" fillId="2" borderId="12" xfId="0" applyFont="1" applyFill="1" applyBorder="1" applyAlignment="1" applyProtection="1">
      <alignment horizontal="left" vertical="center" indent="4"/>
    </xf>
    <xf numFmtId="0" fontId="26" fillId="3" borderId="45" xfId="0" applyNumberFormat="1" applyFont="1" applyFill="1" applyBorder="1" applyAlignment="1" applyProtection="1">
      <alignment horizontal="center" vertical="center"/>
      <protection locked="0"/>
    </xf>
    <xf numFmtId="0" fontId="26" fillId="3" borderId="33" xfId="0" applyNumberFormat="1" applyFont="1" applyFill="1" applyBorder="1" applyAlignment="1" applyProtection="1">
      <alignment horizontal="center" vertical="center"/>
      <protection locked="0"/>
    </xf>
    <xf numFmtId="0" fontId="26" fillId="2" borderId="33" xfId="0" applyFont="1" applyFill="1" applyBorder="1" applyAlignment="1" applyProtection="1">
      <alignment horizontal="left" vertical="center" wrapText="1"/>
    </xf>
    <xf numFmtId="0" fontId="26" fillId="2" borderId="33" xfId="0" applyNumberFormat="1" applyFont="1" applyFill="1" applyBorder="1" applyAlignment="1" applyProtection="1">
      <alignment horizontal="center" vertical="center"/>
      <protection locked="0"/>
    </xf>
    <xf numFmtId="0" fontId="26" fillId="2" borderId="38" xfId="0" applyNumberFormat="1" applyFont="1" applyFill="1" applyBorder="1" applyAlignment="1" applyProtection="1">
      <alignment horizontal="center" vertical="center"/>
      <protection locked="0"/>
    </xf>
    <xf numFmtId="0" fontId="26" fillId="2" borderId="24" xfId="0" applyFont="1" applyFill="1" applyBorder="1" applyAlignment="1" applyProtection="1">
      <alignment horizontal="left" vertical="center"/>
    </xf>
    <xf numFmtId="0" fontId="28" fillId="2" borderId="25" xfId="0" applyNumberFormat="1" applyFont="1" applyFill="1" applyBorder="1" applyAlignment="1" applyProtection="1">
      <alignment horizontal="center" vertical="center"/>
    </xf>
    <xf numFmtId="0" fontId="28" fillId="2" borderId="11" xfId="0" applyNumberFormat="1" applyFont="1" applyFill="1" applyBorder="1" applyAlignment="1" applyProtection="1">
      <alignment horizontal="center" vertical="center"/>
    </xf>
    <xf numFmtId="49" fontId="28" fillId="2" borderId="10" xfId="0" applyNumberFormat="1" applyFont="1" applyFill="1" applyBorder="1" applyAlignment="1" applyProtection="1">
      <alignment horizontal="left" vertical="center" indent="3"/>
    </xf>
    <xf numFmtId="0" fontId="28" fillId="2" borderId="40" xfId="0" applyNumberFormat="1" applyFont="1" applyFill="1" applyBorder="1" applyAlignment="1" applyProtection="1">
      <alignment horizontal="center" vertical="center"/>
      <protection locked="0"/>
    </xf>
    <xf numFmtId="0" fontId="28" fillId="2" borderId="10" xfId="0" applyFont="1" applyFill="1" applyBorder="1" applyAlignment="1" applyProtection="1">
      <alignment horizontal="left" vertical="center" wrapText="1" indent="2"/>
    </xf>
    <xf numFmtId="0" fontId="28" fillId="2" borderId="12" xfId="0" applyFont="1" applyFill="1" applyBorder="1" applyAlignment="1" applyProtection="1">
      <alignment horizontal="left" vertical="center" wrapText="1" indent="2"/>
    </xf>
    <xf numFmtId="0" fontId="28" fillId="2" borderId="41" xfId="0" applyNumberFormat="1" applyFont="1" applyFill="1" applyBorder="1" applyAlignment="1" applyProtection="1">
      <alignment horizontal="center" vertical="center"/>
      <protection locked="0"/>
    </xf>
    <xf numFmtId="0" fontId="28" fillId="2" borderId="13" xfId="0" applyNumberFormat="1" applyFont="1" applyFill="1" applyBorder="1" applyAlignment="1" applyProtection="1">
      <alignment horizontal="center" vertical="center"/>
    </xf>
    <xf numFmtId="0" fontId="28" fillId="2" borderId="54" xfId="0" applyFont="1" applyFill="1" applyBorder="1" applyAlignment="1" applyProtection="1">
      <alignment horizontal="center" vertical="center" wrapText="1"/>
    </xf>
    <xf numFmtId="0" fontId="28" fillId="2" borderId="55" xfId="0" applyFont="1" applyFill="1" applyBorder="1" applyAlignment="1" applyProtection="1">
      <alignment horizontal="center" vertical="center" wrapText="1"/>
    </xf>
    <xf numFmtId="0" fontId="32" fillId="2" borderId="55" xfId="0" applyFont="1" applyFill="1" applyBorder="1" applyAlignment="1" applyProtection="1">
      <alignment horizontal="center" vertical="center" wrapText="1"/>
    </xf>
    <xf numFmtId="0" fontId="28" fillId="2" borderId="30" xfId="0" applyFont="1" applyFill="1" applyBorder="1" applyAlignment="1" applyProtection="1">
      <alignment horizontal="center" vertical="center"/>
    </xf>
    <xf numFmtId="0" fontId="28" fillId="2" borderId="43" xfId="0" applyFont="1" applyFill="1" applyBorder="1" applyAlignment="1" applyProtection="1">
      <alignment horizontal="center" vertical="center"/>
    </xf>
    <xf numFmtId="0" fontId="33" fillId="2" borderId="43" xfId="0" applyFont="1" applyFill="1" applyBorder="1" applyAlignment="1" applyProtection="1">
      <alignment horizontal="center" vertical="center"/>
    </xf>
    <xf numFmtId="0" fontId="26" fillId="2" borderId="42" xfId="0" applyFont="1" applyFill="1" applyBorder="1" applyAlignment="1" applyProtection="1">
      <alignment horizontal="left" vertical="center" wrapText="1"/>
    </xf>
    <xf numFmtId="0" fontId="28" fillId="2" borderId="32" xfId="0" applyFont="1" applyFill="1" applyBorder="1" applyAlignment="1" applyProtection="1">
      <alignment horizontal="center" vertical="center"/>
      <protection locked="0"/>
    </xf>
    <xf numFmtId="0" fontId="28" fillId="2" borderId="17" xfId="0" applyFont="1" applyFill="1" applyBorder="1" applyAlignment="1" applyProtection="1">
      <alignment horizontal="center" vertical="center"/>
      <protection locked="0"/>
    </xf>
    <xf numFmtId="0" fontId="26" fillId="2" borderId="40" xfId="0" applyFont="1" applyFill="1" applyBorder="1" applyAlignment="1" applyProtection="1">
      <alignment horizontal="left" vertical="center" wrapText="1"/>
    </xf>
    <xf numFmtId="0" fontId="28" fillId="2" borderId="18"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34" fillId="2" borderId="0" xfId="0" applyFont="1" applyFill="1" applyBorder="1" applyAlignment="1" applyProtection="1">
      <alignment horizontal="left" vertical="center"/>
    </xf>
    <xf numFmtId="0" fontId="34" fillId="2" borderId="1" xfId="0" applyFont="1" applyFill="1" applyBorder="1" applyAlignment="1" applyProtection="1">
      <alignment horizontal="left" vertical="center"/>
    </xf>
    <xf numFmtId="0" fontId="28" fillId="2" borderId="32" xfId="0" applyFont="1" applyFill="1" applyBorder="1" applyAlignment="1" applyProtection="1">
      <alignment horizontal="center" vertical="center"/>
      <protection locked="0"/>
    </xf>
    <xf numFmtId="0" fontId="28" fillId="2" borderId="17"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33" fillId="2" borderId="17" xfId="0" applyFont="1" applyFill="1" applyBorder="1" applyAlignment="1" applyProtection="1">
      <alignment horizontal="center" vertical="center"/>
      <protection locked="0"/>
    </xf>
    <xf numFmtId="0" fontId="33" fillId="2" borderId="18" xfId="0" applyFont="1" applyFill="1" applyBorder="1" applyAlignment="1" applyProtection="1">
      <alignment horizontal="center" vertical="center"/>
      <protection locked="0"/>
    </xf>
    <xf numFmtId="0" fontId="33" fillId="2" borderId="34" xfId="0" applyFont="1" applyFill="1" applyBorder="1" applyAlignment="1" applyProtection="1">
      <alignment horizontal="center" vertical="center"/>
      <protection locked="0"/>
    </xf>
    <xf numFmtId="0" fontId="28" fillId="2" borderId="62"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xf>
    <xf numFmtId="0" fontId="1" fillId="0" borderId="0" xfId="1"/>
    <xf numFmtId="0" fontId="35" fillId="0" borderId="0" xfId="1" applyFont="1"/>
    <xf numFmtId="0" fontId="9" fillId="2" borderId="0" xfId="0" applyFont="1"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xf>
    <xf numFmtId="0" fontId="21" fillId="2" borderId="0" xfId="0" applyFont="1" applyFill="1" applyProtection="1"/>
    <xf numFmtId="20" fontId="0" fillId="2" borderId="0" xfId="0" applyNumberFormat="1" applyFill="1" applyProtection="1"/>
    <xf numFmtId="0" fontId="9" fillId="2" borderId="0" xfId="0" applyFont="1" applyFill="1" applyBorder="1" applyAlignment="1" applyProtection="1">
      <alignment horizontal="center"/>
    </xf>
    <xf numFmtId="0" fontId="38" fillId="2" borderId="25" xfId="0" applyNumberFormat="1" applyFont="1" applyFill="1" applyBorder="1" applyAlignment="1" applyProtection="1">
      <alignment horizontal="center" vertical="center"/>
    </xf>
    <xf numFmtId="0" fontId="37" fillId="4" borderId="33" xfId="0" applyFont="1" applyFill="1" applyBorder="1" applyAlignment="1" applyProtection="1">
      <alignment horizontal="center" vertical="center"/>
      <protection locked="0"/>
    </xf>
    <xf numFmtId="0" fontId="37" fillId="4" borderId="39"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49" fontId="15" fillId="2" borderId="25" xfId="0" applyNumberFormat="1" applyFont="1" applyFill="1" applyBorder="1" applyAlignment="1" applyProtection="1">
      <alignment horizontal="left"/>
    </xf>
    <xf numFmtId="0" fontId="9" fillId="0" borderId="49" xfId="0" quotePrefix="1" applyFont="1" applyFill="1" applyBorder="1" applyAlignment="1" applyProtection="1">
      <alignment horizontal="left" wrapText="1"/>
    </xf>
    <xf numFmtId="0" fontId="9" fillId="0" borderId="0" xfId="0" applyFont="1" applyFill="1" applyBorder="1" applyAlignment="1" applyProtection="1">
      <alignment horizontal="left"/>
    </xf>
    <xf numFmtId="0" fontId="9" fillId="0" borderId="50" xfId="0" applyFont="1" applyFill="1" applyBorder="1" applyAlignment="1" applyProtection="1">
      <alignment horizontal="left"/>
    </xf>
    <xf numFmtId="0" fontId="5" fillId="0" borderId="0" xfId="0" applyFont="1" applyFill="1" applyProtection="1"/>
    <xf numFmtId="0" fontId="7"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15" fillId="0" borderId="24" xfId="0" applyFont="1" applyFill="1" applyBorder="1" applyAlignment="1" applyProtection="1">
      <alignment horizontal="left"/>
    </xf>
    <xf numFmtId="0" fontId="28" fillId="0" borderId="10" xfId="0" applyFont="1" applyFill="1" applyBorder="1" applyAlignment="1" applyProtection="1">
      <alignment horizontal="left" vertical="center" wrapText="1" indent="2"/>
    </xf>
    <xf numFmtId="0" fontId="26" fillId="3" borderId="36" xfId="0"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26" fillId="3" borderId="35" xfId="0" applyFont="1" applyFill="1" applyBorder="1" applyAlignment="1" applyProtection="1">
      <alignment horizontal="center" vertical="center"/>
      <protection locked="0"/>
    </xf>
    <xf numFmtId="0" fontId="26" fillId="3" borderId="63" xfId="0" applyFont="1" applyFill="1" applyBorder="1" applyAlignment="1" applyProtection="1">
      <alignment horizontal="center" vertical="center"/>
      <protection locked="0"/>
    </xf>
    <xf numFmtId="0" fontId="26" fillId="3" borderId="61" xfId="0" applyFont="1" applyFill="1" applyBorder="1" applyAlignment="1" applyProtection="1">
      <alignment horizontal="center" vertical="center"/>
      <protection locked="0"/>
    </xf>
    <xf numFmtId="0" fontId="26" fillId="3" borderId="56" xfId="0" applyFont="1" applyFill="1" applyBorder="1" applyAlignment="1" applyProtection="1">
      <alignment horizontal="center" vertical="center" wrapText="1"/>
    </xf>
    <xf numFmtId="0" fontId="26" fillId="3" borderId="31" xfId="0" applyFont="1" applyFill="1"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wrapText="1"/>
    </xf>
    <xf numFmtId="0" fontId="15" fillId="0" borderId="25" xfId="0" applyFont="1" applyFill="1" applyBorder="1" applyAlignment="1" applyProtection="1">
      <alignment horizontal="left"/>
    </xf>
    <xf numFmtId="0" fontId="5" fillId="0" borderId="25" xfId="0" applyFont="1" applyFill="1" applyBorder="1" applyAlignment="1" applyProtection="1">
      <alignment vertical="center"/>
    </xf>
    <xf numFmtId="0" fontId="11" fillId="0" borderId="25" xfId="0" applyFont="1" applyFill="1" applyBorder="1" applyAlignment="1" applyProtection="1">
      <alignment vertical="center"/>
    </xf>
    <xf numFmtId="0" fontId="4" fillId="0" borderId="25" xfId="0" applyFont="1" applyFill="1" applyBorder="1" applyAlignment="1" applyProtection="1">
      <alignment horizontal="right" vertical="center"/>
    </xf>
    <xf numFmtId="0" fontId="4" fillId="0" borderId="25" xfId="0" applyFont="1" applyFill="1" applyBorder="1" applyAlignment="1" applyProtection="1">
      <alignment horizontal="right"/>
    </xf>
    <xf numFmtId="0" fontId="4" fillId="0" borderId="25" xfId="0" applyFont="1" applyFill="1" applyBorder="1" applyAlignment="1" applyProtection="1">
      <alignment horizontal="left"/>
    </xf>
    <xf numFmtId="0" fontId="5" fillId="0" borderId="25" xfId="0" applyFont="1" applyFill="1" applyBorder="1" applyProtection="1"/>
    <xf numFmtId="0" fontId="4" fillId="0" borderId="4" xfId="0" applyFont="1" applyFill="1" applyBorder="1" applyAlignment="1" applyProtection="1">
      <alignment horizontal="left" vertical="center" wrapText="1"/>
    </xf>
    <xf numFmtId="0" fontId="5" fillId="0" borderId="0" xfId="0" applyFont="1" applyFill="1" applyBorder="1" applyProtection="1"/>
    <xf numFmtId="0" fontId="4" fillId="0" borderId="0" xfId="0" applyFont="1" applyFill="1" applyBorder="1" applyProtection="1"/>
    <xf numFmtId="0" fontId="5" fillId="0" borderId="4"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8" xfId="0" applyFont="1" applyFill="1" applyBorder="1" applyProtection="1"/>
    <xf numFmtId="0" fontId="5" fillId="0" borderId="8" xfId="0" applyFont="1" applyFill="1" applyBorder="1" applyAlignment="1" applyProtection="1">
      <alignment horizontal="center"/>
    </xf>
    <xf numFmtId="0" fontId="26" fillId="0" borderId="40" xfId="0" applyFont="1" applyFill="1" applyBorder="1" applyAlignment="1" applyProtection="1">
      <alignment horizontal="left" vertical="center" wrapText="1"/>
    </xf>
    <xf numFmtId="0" fontId="26" fillId="0" borderId="44" xfId="0" applyFont="1" applyFill="1" applyBorder="1" applyAlignment="1" applyProtection="1">
      <alignment horizontal="left" vertical="center" wrapText="1"/>
    </xf>
    <xf numFmtId="0" fontId="40" fillId="0" borderId="0" xfId="0" applyFont="1" applyFill="1" applyAlignment="1" applyProtection="1">
      <alignment horizontal="center" wrapText="1"/>
    </xf>
    <xf numFmtId="0" fontId="23" fillId="0" borderId="25" xfId="0" applyFont="1" applyFill="1" applyBorder="1" applyAlignment="1" applyProtection="1">
      <alignment horizontal="center" vertical="center" wrapText="1"/>
    </xf>
    <xf numFmtId="0" fontId="24" fillId="0" borderId="0" xfId="0" applyFont="1" applyFill="1" applyProtection="1"/>
    <xf numFmtId="0" fontId="39" fillId="0" borderId="0" xfId="0" applyFont="1" applyFill="1" applyAlignment="1" applyProtection="1">
      <alignment horizontal="center"/>
    </xf>
    <xf numFmtId="0" fontId="40" fillId="0" borderId="0" xfId="0" applyFont="1" applyProtection="1"/>
    <xf numFmtId="0" fontId="37" fillId="4" borderId="64" xfId="0" applyNumberFormat="1" applyFont="1" applyFill="1" applyBorder="1" applyAlignment="1" applyProtection="1">
      <alignment horizontal="center" vertical="center"/>
      <protection locked="0"/>
    </xf>
    <xf numFmtId="0" fontId="38" fillId="4" borderId="65" xfId="0" applyNumberFormat="1" applyFont="1" applyFill="1" applyBorder="1" applyAlignment="1" applyProtection="1">
      <alignment horizontal="center" vertical="center"/>
      <protection locked="0"/>
    </xf>
    <xf numFmtId="0" fontId="38" fillId="4" borderId="66" xfId="0" applyNumberFormat="1" applyFont="1" applyFill="1" applyBorder="1" applyAlignment="1" applyProtection="1">
      <alignment horizontal="center" vertical="center"/>
      <protection locked="0"/>
    </xf>
    <xf numFmtId="0" fontId="38" fillId="4" borderId="64" xfId="0" applyFont="1" applyFill="1" applyBorder="1" applyAlignment="1" applyProtection="1">
      <alignment horizontal="center" vertical="center"/>
      <protection locked="0"/>
    </xf>
    <xf numFmtId="0" fontId="38" fillId="4" borderId="65" xfId="0" applyFont="1" applyFill="1" applyBorder="1" applyAlignment="1" applyProtection="1">
      <alignment horizontal="center" vertical="center"/>
      <protection locked="0"/>
    </xf>
    <xf numFmtId="0" fontId="38" fillId="4" borderId="66" xfId="0" applyFont="1" applyFill="1" applyBorder="1" applyAlignment="1" applyProtection="1">
      <alignment horizontal="center" vertical="center"/>
      <protection locked="0"/>
    </xf>
    <xf numFmtId="0" fontId="4" fillId="2" borderId="26" xfId="0" applyFont="1" applyFill="1" applyBorder="1" applyAlignment="1" applyProtection="1">
      <alignment horizontal="left"/>
    </xf>
    <xf numFmtId="0" fontId="9" fillId="2" borderId="11" xfId="0" applyFont="1" applyFill="1" applyBorder="1" applyAlignment="1" applyProtection="1">
      <alignment horizontal="center"/>
    </xf>
    <xf numFmtId="0" fontId="5" fillId="2" borderId="13" xfId="0" applyFont="1" applyFill="1" applyBorder="1" applyProtection="1"/>
    <xf numFmtId="0" fontId="4" fillId="0" borderId="26" xfId="0" applyFont="1" applyFill="1" applyBorder="1" applyAlignment="1" applyProtection="1">
      <alignment horizontal="left"/>
    </xf>
    <xf numFmtId="0" fontId="5" fillId="0" borderId="11" xfId="0" applyFont="1" applyFill="1" applyBorder="1" applyProtection="1"/>
    <xf numFmtId="0" fontId="5" fillId="0" borderId="13" xfId="0" applyFont="1" applyFill="1" applyBorder="1" applyAlignment="1" applyProtection="1">
      <alignment horizontal="center"/>
    </xf>
    <xf numFmtId="49" fontId="15" fillId="2" borderId="0" xfId="0" applyNumberFormat="1" applyFont="1" applyFill="1" applyBorder="1" applyAlignment="1" applyProtection="1">
      <alignment horizontal="left"/>
    </xf>
    <xf numFmtId="0" fontId="4" fillId="0" borderId="24" xfId="0" applyFont="1" applyFill="1" applyBorder="1" applyAlignment="1" applyProtection="1">
      <alignment horizontal="left"/>
    </xf>
    <xf numFmtId="0" fontId="27" fillId="0" borderId="0"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4" fillId="2" borderId="19" xfId="0" applyFont="1" applyFill="1" applyBorder="1" applyAlignment="1" applyProtection="1">
      <alignment vertical="center"/>
    </xf>
    <xf numFmtId="0" fontId="4" fillId="2" borderId="0" xfId="0" applyFont="1" applyFill="1" applyBorder="1" applyAlignment="1" applyProtection="1">
      <alignment vertical="center"/>
    </xf>
    <xf numFmtId="0" fontId="0" fillId="0" borderId="0" xfId="0" applyFill="1" applyProtection="1"/>
    <xf numFmtId="0" fontId="39"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9" fillId="0" borderId="0" xfId="0" applyFont="1" applyFill="1" applyProtection="1"/>
    <xf numFmtId="0" fontId="0" fillId="0" borderId="0" xfId="0" applyFill="1" applyAlignment="1" applyProtection="1">
      <alignment horizontal="left" wrapText="1"/>
    </xf>
    <xf numFmtId="0" fontId="0" fillId="0" borderId="0" xfId="0" applyFill="1" applyAlignment="1" applyProtection="1">
      <alignment horizontal="center" vertical="center" wrapText="1"/>
    </xf>
    <xf numFmtId="0" fontId="0" fillId="0" borderId="0" xfId="0" applyFill="1" applyAlignment="1" applyProtection="1"/>
    <xf numFmtId="0" fontId="46" fillId="0" borderId="0" xfId="0" applyFont="1" applyFill="1" applyBorder="1" applyAlignment="1" applyProtection="1">
      <alignment horizontal="center" vertical="center" wrapText="1"/>
    </xf>
    <xf numFmtId="0" fontId="17" fillId="0" borderId="0" xfId="0" applyFont="1" applyFill="1" applyAlignment="1" applyProtection="1"/>
    <xf numFmtId="0" fontId="19" fillId="0" borderId="0" xfId="0" applyFont="1" applyFill="1" applyBorder="1" applyAlignment="1" applyProtection="1">
      <alignment horizontal="center" vertical="center"/>
    </xf>
    <xf numFmtId="0" fontId="17" fillId="0" borderId="0" xfId="0" applyFont="1" applyFill="1" applyAlignment="1" applyProtection="1">
      <alignment horizontal="center" vertical="center" wrapText="1"/>
    </xf>
    <xf numFmtId="0" fontId="38" fillId="0" borderId="0" xfId="0" applyNumberFormat="1" applyFont="1" applyFill="1" applyBorder="1" applyAlignment="1" applyProtection="1">
      <alignment horizontal="center" vertical="center"/>
    </xf>
    <xf numFmtId="0" fontId="47"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xf>
    <xf numFmtId="0" fontId="20" fillId="2" borderId="0" xfId="0"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xf>
    <xf numFmtId="0" fontId="9" fillId="2" borderId="0" xfId="0" applyFont="1" applyFill="1" applyBorder="1" applyAlignment="1" applyProtection="1">
      <alignment horizontal="left"/>
    </xf>
    <xf numFmtId="0" fontId="52" fillId="2" borderId="0" xfId="0" applyFont="1" applyFill="1" applyBorder="1" applyAlignment="1" applyProtection="1">
      <alignment horizontal="center" vertical="center"/>
    </xf>
    <xf numFmtId="0" fontId="8" fillId="0" borderId="0" xfId="0" applyFont="1" applyFill="1" applyBorder="1" applyAlignment="1" applyProtection="1">
      <alignment horizontal="center" vertical="top"/>
    </xf>
    <xf numFmtId="0" fontId="53" fillId="2" borderId="0" xfId="0" applyFont="1" applyFill="1" applyBorder="1" applyProtection="1"/>
    <xf numFmtId="0" fontId="55" fillId="0" borderId="0" xfId="0" applyFont="1" applyFill="1" applyBorder="1" applyAlignment="1" applyProtection="1">
      <alignment horizontal="center" vertical="center"/>
    </xf>
    <xf numFmtId="0" fontId="56" fillId="2" borderId="0" xfId="0" applyFont="1" applyFill="1" applyBorder="1" applyAlignment="1" applyProtection="1">
      <alignment horizontal="left" vertical="center" wrapText="1"/>
    </xf>
    <xf numFmtId="49" fontId="56" fillId="2" borderId="0" xfId="0" applyNumberFormat="1" applyFont="1" applyFill="1" applyBorder="1" applyAlignment="1" applyProtection="1">
      <alignment horizontal="left" vertical="center"/>
    </xf>
    <xf numFmtId="0" fontId="57" fillId="2" borderId="0" xfId="0" applyFont="1" applyFill="1" applyProtection="1"/>
    <xf numFmtId="0" fontId="57" fillId="0" borderId="0" xfId="0" applyFont="1" applyProtection="1"/>
    <xf numFmtId="0" fontId="21" fillId="0" borderId="33" xfId="0" applyFont="1" applyBorder="1" applyAlignment="1" applyProtection="1">
      <alignment vertical="top" wrapText="1"/>
      <protection locked="0"/>
    </xf>
    <xf numFmtId="0" fontId="37" fillId="0" borderId="0"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wrapText="1"/>
    </xf>
    <xf numFmtId="0" fontId="48" fillId="0" borderId="0" xfId="0" applyFont="1" applyFill="1" applyAlignment="1" applyProtection="1">
      <alignment horizontal="center" vertical="center" wrapText="1"/>
    </xf>
    <xf numFmtId="0" fontId="30" fillId="0" borderId="0" xfId="0" applyFont="1" applyFill="1" applyAlignment="1" applyProtection="1">
      <alignment horizontal="center" vertical="center" wrapText="1"/>
    </xf>
    <xf numFmtId="0" fontId="21" fillId="0" borderId="0" xfId="0" applyFont="1" applyFill="1" applyAlignment="1" applyProtection="1">
      <alignment horizontal="center" vertical="center" wrapText="1"/>
    </xf>
    <xf numFmtId="0" fontId="44" fillId="0" borderId="0"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0" fontId="29" fillId="0" borderId="0" xfId="0" applyFont="1" applyFill="1" applyAlignment="1" applyProtection="1">
      <alignment horizontal="center" vertical="center" wrapText="1"/>
    </xf>
    <xf numFmtId="0" fontId="31" fillId="0" borderId="0" xfId="0" applyFont="1" applyFill="1" applyAlignment="1" applyProtection="1">
      <alignment horizontal="center" vertical="center" wrapText="1"/>
    </xf>
    <xf numFmtId="0" fontId="0" fillId="0" borderId="0" xfId="0" applyFill="1" applyAlignment="1" applyProtection="1">
      <alignment horizontal="center"/>
    </xf>
    <xf numFmtId="0" fontId="18"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13" fillId="0" borderId="5" xfId="0" applyFont="1" applyFill="1" applyBorder="1" applyAlignment="1" applyProtection="1">
      <alignment horizontal="left" vertical="center"/>
    </xf>
    <xf numFmtId="0" fontId="28" fillId="0" borderId="11" xfId="0" applyNumberFormat="1" applyFont="1" applyFill="1" applyBorder="1" applyAlignment="1" applyProtection="1">
      <alignment horizontal="center" vertical="center"/>
    </xf>
    <xf numFmtId="0" fontId="38" fillId="0" borderId="65" xfId="0" applyNumberFormat="1"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left" vertical="center" wrapText="1"/>
    </xf>
    <xf numFmtId="49" fontId="28" fillId="2" borderId="40" xfId="0" applyNumberFormat="1" applyFont="1" applyFill="1" applyBorder="1" applyAlignment="1" applyProtection="1">
      <alignment horizontal="center" vertical="center"/>
      <protection locked="0"/>
    </xf>
    <xf numFmtId="0" fontId="43" fillId="0" borderId="51" xfId="0" applyFont="1" applyFill="1" applyBorder="1" applyAlignment="1" applyProtection="1">
      <alignment horizontal="left" vertical="top" wrapText="1"/>
    </xf>
    <xf numFmtId="0" fontId="9" fillId="0" borderId="52" xfId="0" applyFont="1" applyFill="1" applyBorder="1" applyAlignment="1" applyProtection="1">
      <alignment horizontal="left" vertical="top"/>
    </xf>
    <xf numFmtId="0" fontId="9" fillId="0" borderId="53" xfId="0" applyFont="1" applyFill="1" applyBorder="1" applyAlignment="1" applyProtection="1">
      <alignment horizontal="left" vertical="top"/>
    </xf>
    <xf numFmtId="0" fontId="9" fillId="0" borderId="46" xfId="0" applyFont="1" applyFill="1" applyBorder="1" applyAlignment="1" applyProtection="1">
      <alignment horizontal="left" vertical="center"/>
    </xf>
    <xf numFmtId="0" fontId="9" fillId="0" borderId="47" xfId="0" applyFont="1" applyFill="1" applyBorder="1" applyAlignment="1" applyProtection="1">
      <alignment horizontal="left" vertical="center"/>
    </xf>
    <xf numFmtId="0" fontId="9" fillId="0" borderId="48" xfId="0" applyFont="1" applyFill="1" applyBorder="1" applyAlignment="1" applyProtection="1">
      <alignment horizontal="left" vertical="center"/>
    </xf>
    <xf numFmtId="0" fontId="9" fillId="0" borderId="49"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9" fillId="0" borderId="50" xfId="0" applyFont="1" applyFill="1" applyBorder="1" applyAlignment="1" applyProtection="1">
      <alignment horizontal="left" vertical="center"/>
    </xf>
    <xf numFmtId="0" fontId="9" fillId="0" borderId="49" xfId="0" quotePrefix="1" applyFont="1" applyFill="1" applyBorder="1" applyAlignment="1" applyProtection="1">
      <alignment horizontal="left" vertical="center"/>
    </xf>
    <xf numFmtId="0" fontId="9" fillId="0" borderId="49" xfId="0" applyFont="1" applyFill="1" applyBorder="1" applyAlignment="1" applyProtection="1">
      <alignment horizontal="left" wrapText="1"/>
    </xf>
    <xf numFmtId="0" fontId="9" fillId="0" borderId="0" xfId="0" applyFont="1" applyFill="1" applyBorder="1" applyAlignment="1" applyProtection="1">
      <alignment horizontal="left"/>
    </xf>
    <xf numFmtId="0" fontId="9" fillId="0" borderId="50" xfId="0" applyFont="1" applyFill="1" applyBorder="1" applyAlignment="1" applyProtection="1">
      <alignment horizontal="left"/>
    </xf>
    <xf numFmtId="0" fontId="9" fillId="0" borderId="49" xfId="0" quotePrefix="1" applyFont="1" applyFill="1" applyBorder="1" applyAlignment="1" applyProtection="1">
      <alignment horizontal="left" wrapText="1"/>
    </xf>
    <xf numFmtId="0" fontId="4" fillId="2" borderId="19"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xf>
    <xf numFmtId="0" fontId="4" fillId="2" borderId="4"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1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4" xfId="0" applyFont="1" applyFill="1" applyBorder="1" applyAlignment="1" applyProtection="1">
      <alignment horizontal="left" vertical="center"/>
    </xf>
    <xf numFmtId="0" fontId="10" fillId="2" borderId="15" xfId="0" applyFont="1" applyFill="1" applyBorder="1" applyAlignment="1" applyProtection="1">
      <alignment horizontal="left" vertical="center"/>
    </xf>
    <xf numFmtId="0" fontId="10" fillId="2" borderId="16" xfId="0" applyFont="1" applyFill="1" applyBorder="1" applyAlignment="1" applyProtection="1">
      <alignment horizontal="left" vertical="center"/>
    </xf>
    <xf numFmtId="0" fontId="16" fillId="2" borderId="24" xfId="0" applyFont="1" applyFill="1" applyBorder="1" applyAlignment="1" applyProtection="1">
      <alignment horizontal="left" vertical="center" wrapText="1"/>
    </xf>
    <xf numFmtId="0" fontId="16" fillId="2" borderId="25" xfId="0" applyFont="1" applyFill="1" applyBorder="1" applyAlignment="1" applyProtection="1">
      <alignment horizontal="left" vertical="center" wrapText="1"/>
    </xf>
    <xf numFmtId="0" fontId="16" fillId="2" borderId="26"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1" xfId="0" applyFont="1" applyFill="1" applyBorder="1" applyAlignment="1" applyProtection="1">
      <alignment horizontal="left" vertical="center" wrapText="1"/>
    </xf>
    <xf numFmtId="49" fontId="16" fillId="2" borderId="4" xfId="0" applyNumberFormat="1" applyFont="1" applyFill="1" applyBorder="1" applyAlignment="1" applyProtection="1">
      <alignment horizontal="left" vertical="center"/>
    </xf>
    <xf numFmtId="49" fontId="16" fillId="2" borderId="0" xfId="0" applyNumberFormat="1" applyFont="1" applyFill="1" applyBorder="1" applyAlignment="1" applyProtection="1">
      <alignment horizontal="left" vertical="center"/>
    </xf>
    <xf numFmtId="49" fontId="16" fillId="2" borderId="11" xfId="0" applyNumberFormat="1" applyFont="1" applyFill="1" applyBorder="1" applyAlignment="1" applyProtection="1">
      <alignment horizontal="left" vertical="center"/>
    </xf>
    <xf numFmtId="49" fontId="16" fillId="0" borderId="6" xfId="0" applyNumberFormat="1" applyFont="1" applyFill="1" applyBorder="1" applyAlignment="1" applyProtection="1">
      <alignment horizontal="left" vertical="center" wrapText="1"/>
    </xf>
    <xf numFmtId="49" fontId="16" fillId="0" borderId="8" xfId="0" applyNumberFormat="1" applyFont="1" applyFill="1" applyBorder="1" applyAlignment="1" applyProtection="1">
      <alignment horizontal="left" vertical="center" wrapText="1"/>
    </xf>
    <xf numFmtId="49" fontId="16" fillId="0" borderId="13" xfId="0" applyNumberFormat="1" applyFont="1" applyFill="1" applyBorder="1" applyAlignment="1" applyProtection="1">
      <alignment horizontal="left" vertical="center" wrapText="1"/>
    </xf>
    <xf numFmtId="0" fontId="36" fillId="4" borderId="9" xfId="0" applyFont="1" applyFill="1" applyBorder="1" applyAlignment="1" applyProtection="1">
      <alignment horizontal="center" vertical="center" wrapText="1"/>
    </xf>
    <xf numFmtId="0" fontId="36" fillId="4" borderId="12" xfId="0"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xf>
    <xf numFmtId="0" fontId="15" fillId="3" borderId="45" xfId="0" applyFont="1" applyFill="1" applyBorder="1" applyAlignment="1" applyProtection="1">
      <alignment horizontal="center" vertical="center" wrapText="1"/>
    </xf>
    <xf numFmtId="0" fontId="15" fillId="3" borderId="3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27" fillId="2" borderId="4"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0" fontId="15" fillId="0" borderId="4"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1" xfId="0" applyFont="1" applyFill="1" applyBorder="1" applyAlignment="1" applyProtection="1">
      <alignment horizontal="center"/>
    </xf>
    <xf numFmtId="0" fontId="15" fillId="0" borderId="4" xfId="0" applyFont="1" applyFill="1" applyBorder="1" applyAlignment="1" applyProtection="1">
      <alignment horizontal="center" vertical="top"/>
    </xf>
    <xf numFmtId="0" fontId="15" fillId="0" borderId="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0" fontId="39" fillId="0" borderId="45" xfId="0" applyFont="1" applyFill="1" applyBorder="1" applyAlignment="1" applyProtection="1">
      <alignment horizontal="center" vertical="center" wrapText="1"/>
    </xf>
    <xf numFmtId="0" fontId="39" fillId="0" borderId="67" xfId="0" applyFont="1" applyFill="1" applyBorder="1" applyAlignment="1" applyProtection="1">
      <alignment horizontal="center" vertical="center" wrapText="1"/>
    </xf>
    <xf numFmtId="0" fontId="39" fillId="0" borderId="38" xfId="0" applyFont="1" applyFill="1" applyBorder="1" applyAlignment="1" applyProtection="1">
      <alignment horizontal="center" vertical="center" wrapText="1"/>
    </xf>
    <xf numFmtId="0" fontId="59" fillId="0" borderId="0" xfId="0" applyFont="1" applyFill="1" applyBorder="1" applyAlignment="1" applyProtection="1">
      <alignment horizontal="center" vertical="center" wrapText="1"/>
    </xf>
    <xf numFmtId="0" fontId="58" fillId="0" borderId="0"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50" fillId="0" borderId="0" xfId="0" applyFont="1" applyFill="1" applyBorder="1" applyAlignment="1">
      <alignment horizontal="center" vertical="center" wrapText="1"/>
    </xf>
    <xf numFmtId="0" fontId="26" fillId="3" borderId="9" xfId="0" applyFont="1" applyFill="1" applyBorder="1" applyAlignment="1" applyProtection="1">
      <alignment horizontal="center" vertical="center" wrapText="1"/>
    </xf>
    <xf numFmtId="0" fontId="26" fillId="3" borderId="12" xfId="0" applyFont="1" applyFill="1" applyBorder="1" applyAlignment="1" applyProtection="1">
      <alignment horizontal="center" vertical="center" wrapText="1"/>
    </xf>
    <xf numFmtId="0" fontId="37" fillId="4" borderId="9" xfId="0" applyFont="1" applyFill="1" applyBorder="1" applyAlignment="1" applyProtection="1">
      <alignment horizontal="center" vertical="center" wrapText="1"/>
    </xf>
    <xf numFmtId="0" fontId="37" fillId="4" borderId="12" xfId="0" applyFont="1" applyFill="1" applyBorder="1" applyAlignment="1" applyProtection="1">
      <alignment horizontal="center" vertical="center" wrapText="1"/>
    </xf>
    <xf numFmtId="0" fontId="27" fillId="0" borderId="4" xfId="0" applyFont="1" applyFill="1" applyBorder="1" applyAlignment="1" applyProtection="1">
      <alignment horizontal="center" wrapText="1"/>
    </xf>
    <xf numFmtId="0" fontId="27" fillId="0" borderId="0" xfId="0" applyFont="1" applyFill="1" applyBorder="1" applyAlignment="1" applyProtection="1">
      <alignment horizontal="center" wrapText="1"/>
    </xf>
    <xf numFmtId="0" fontId="27" fillId="0" borderId="11"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7" fillId="0" borderId="11" xfId="0" applyFont="1" applyFill="1" applyBorder="1" applyAlignment="1" applyProtection="1">
      <alignment horizontal="center" wrapText="1"/>
    </xf>
    <xf numFmtId="0" fontId="4"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0" fontId="24" fillId="0" borderId="26"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47" fillId="0" borderId="25" xfId="0"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CC00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539750</xdr:colOff>
      <xdr:row>0</xdr:row>
      <xdr:rowOff>42333</xdr:rowOff>
    </xdr:from>
    <xdr:to>
      <xdr:col>1</xdr:col>
      <xdr:colOff>635000</xdr:colOff>
      <xdr:row>5</xdr:row>
      <xdr:rowOff>19326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39750" y="42333"/>
          <a:ext cx="1068917" cy="929493"/>
        </a:xfrm>
        <a:prstGeom prst="rect">
          <a:avLst/>
        </a:prstGeom>
      </xdr:spPr>
    </xdr:pic>
    <xdr:clientData/>
  </xdr:twoCellAnchor>
  <xdr:twoCellAnchor editAs="oneCell">
    <xdr:from>
      <xdr:col>4</xdr:col>
      <xdr:colOff>658091</xdr:colOff>
      <xdr:row>0</xdr:row>
      <xdr:rowOff>60615</xdr:rowOff>
    </xdr:from>
    <xdr:to>
      <xdr:col>7</xdr:col>
      <xdr:colOff>372341</xdr:colOff>
      <xdr:row>4</xdr:row>
      <xdr:rowOff>166473</xdr:rowOff>
    </xdr:to>
    <xdr:pic>
      <xdr:nvPicPr>
        <xdr:cNvPr id="2" name="Image 1">
          <a:extLst>
            <a:ext uri="{FF2B5EF4-FFF2-40B4-BE49-F238E27FC236}">
              <a16:creationId xmlns:a16="http://schemas.microsoft.com/office/drawing/2014/main" id="{A8E44FC4-1C7F-5678-5FA5-6818F000E731}"/>
            </a:ext>
          </a:extLst>
        </xdr:cNvPr>
        <xdr:cNvPicPr>
          <a:picLocks noChangeAspect="1"/>
        </xdr:cNvPicPr>
      </xdr:nvPicPr>
      <xdr:blipFill>
        <a:blip xmlns:r="http://schemas.openxmlformats.org/officeDocument/2006/relationships" r:embed="rId2"/>
        <a:stretch>
          <a:fillRect/>
        </a:stretch>
      </xdr:blipFill>
      <xdr:spPr>
        <a:xfrm>
          <a:off x="3887932" y="60615"/>
          <a:ext cx="1827068" cy="8678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L48"/>
  <sheetViews>
    <sheetView showGridLines="0" view="pageBreakPreview" topLeftCell="A34" zoomScale="110" zoomScaleNormal="100" zoomScaleSheetLayoutView="110" workbookViewId="0">
      <selection activeCell="B43" sqref="B43:F43"/>
    </sheetView>
  </sheetViews>
  <sheetFormatPr baseColWidth="10" defaultRowHeight="12.75" x14ac:dyDescent="0.2"/>
  <cols>
    <col min="1" max="1" width="14.5703125" style="24" customWidth="1"/>
    <col min="2" max="2" width="13.5703125" style="24" customWidth="1"/>
    <col min="3" max="3" width="10.42578125" style="24" customWidth="1"/>
    <col min="4" max="4" width="9.85546875" style="24" customWidth="1"/>
    <col min="5" max="5" width="14.140625" style="24" customWidth="1"/>
    <col min="6" max="6" width="10.140625" style="24" customWidth="1"/>
    <col min="7" max="7" width="7.42578125" style="24" customWidth="1"/>
    <col min="8" max="8" width="9.7109375" style="24" customWidth="1"/>
    <col min="9" max="16384" width="11.42578125" style="24"/>
  </cols>
  <sheetData>
    <row r="1" spans="1:8" ht="15" customHeight="1" x14ac:dyDescent="0.2">
      <c r="A1" s="233"/>
      <c r="B1" s="233"/>
      <c r="C1" s="233"/>
      <c r="D1" s="233"/>
      <c r="E1" s="233"/>
      <c r="F1" s="233"/>
      <c r="G1" s="233"/>
      <c r="H1" s="233"/>
    </row>
    <row r="2" spans="1:8" ht="15" customHeight="1" x14ac:dyDescent="0.2">
      <c r="A2" s="233"/>
      <c r="B2" s="233"/>
      <c r="C2" s="233"/>
      <c r="D2" s="233"/>
      <c r="E2" s="233"/>
      <c r="F2" s="233"/>
      <c r="G2" s="233"/>
      <c r="H2" s="233"/>
    </row>
    <row r="3" spans="1:8" ht="15" customHeight="1" x14ac:dyDescent="0.2">
      <c r="A3" s="233"/>
      <c r="B3" s="233"/>
      <c r="C3" s="233"/>
      <c r="D3" s="233"/>
      <c r="E3" s="233"/>
      <c r="F3" s="233"/>
      <c r="G3" s="233"/>
      <c r="H3" s="233"/>
    </row>
    <row r="4" spans="1:8" ht="15" customHeight="1" x14ac:dyDescent="0.2">
      <c r="A4" s="234"/>
      <c r="B4" s="234"/>
      <c r="C4" s="234"/>
      <c r="D4" s="234"/>
      <c r="E4" s="234"/>
      <c r="F4" s="234"/>
      <c r="G4" s="234"/>
      <c r="H4" s="234"/>
    </row>
    <row r="5" spans="1:8" ht="15" customHeight="1" x14ac:dyDescent="0.2">
      <c r="A5" s="89"/>
      <c r="B5" s="89"/>
      <c r="C5" s="89"/>
      <c r="D5" s="89"/>
      <c r="E5" s="89"/>
      <c r="F5" s="89"/>
      <c r="G5" s="89"/>
      <c r="H5" s="89"/>
    </row>
    <row r="6" spans="1:8" x14ac:dyDescent="0.2">
      <c r="A6" s="6"/>
      <c r="B6" s="6"/>
      <c r="C6" s="6"/>
      <c r="D6" s="6"/>
      <c r="E6" s="6"/>
      <c r="F6" s="6"/>
      <c r="G6" s="6"/>
      <c r="H6" s="6"/>
    </row>
    <row r="7" spans="1:8" x14ac:dyDescent="0.2">
      <c r="A7" s="235" t="s">
        <v>11</v>
      </c>
      <c r="B7" s="235"/>
      <c r="C7" s="235"/>
      <c r="D7" s="235"/>
      <c r="E7" s="235"/>
      <c r="F7" s="235"/>
      <c r="G7" s="235"/>
      <c r="H7" s="235"/>
    </row>
    <row r="8" spans="1:8" x14ac:dyDescent="0.2">
      <c r="A8" s="90"/>
      <c r="B8" s="90"/>
      <c r="C8" s="90"/>
      <c r="D8" s="90"/>
      <c r="E8" s="90"/>
      <c r="F8" s="90"/>
      <c r="G8" s="90"/>
      <c r="H8" s="90"/>
    </row>
    <row r="9" spans="1:8" x14ac:dyDescent="0.2">
      <c r="A9" s="1"/>
      <c r="B9" s="1"/>
      <c r="C9" s="1"/>
      <c r="D9" s="1"/>
      <c r="E9" s="1"/>
      <c r="F9" s="1"/>
      <c r="G9" s="1"/>
      <c r="H9" s="1"/>
    </row>
    <row r="10" spans="1:8" ht="12.75" customHeight="1" x14ac:dyDescent="0.2">
      <c r="A10" s="236" t="s">
        <v>68</v>
      </c>
      <c r="B10" s="236"/>
      <c r="C10" s="236"/>
      <c r="D10" s="236"/>
      <c r="E10" s="236"/>
      <c r="F10" s="236"/>
      <c r="G10" s="236"/>
      <c r="H10" s="236"/>
    </row>
    <row r="11" spans="1:8" ht="33" customHeight="1" x14ac:dyDescent="0.2">
      <c r="A11" s="236"/>
      <c r="B11" s="236"/>
      <c r="C11" s="236"/>
      <c r="D11" s="236"/>
      <c r="E11" s="236"/>
      <c r="F11" s="236"/>
      <c r="G11" s="236"/>
      <c r="H11" s="236"/>
    </row>
    <row r="12" spans="1:8" ht="12.75" customHeight="1" x14ac:dyDescent="0.25">
      <c r="A12" s="7"/>
      <c r="B12" s="8"/>
      <c r="C12" s="8"/>
      <c r="D12" s="8"/>
      <c r="E12" s="8"/>
      <c r="F12" s="8"/>
      <c r="G12" s="7"/>
      <c r="H12" s="1"/>
    </row>
    <row r="13" spans="1:8" ht="12.75" customHeight="1" x14ac:dyDescent="0.2">
      <c r="A13" s="9"/>
      <c r="B13" s="9"/>
      <c r="C13" s="9"/>
      <c r="D13" s="9"/>
      <c r="E13" s="9"/>
      <c r="F13" s="9"/>
      <c r="G13" s="9"/>
      <c r="H13" s="30"/>
    </row>
    <row r="14" spans="1:8" ht="27.75" customHeight="1" x14ac:dyDescent="0.2">
      <c r="A14" s="237" t="s">
        <v>102</v>
      </c>
      <c r="B14" s="237"/>
      <c r="C14" s="237"/>
      <c r="D14" s="237"/>
      <c r="E14" s="237"/>
      <c r="F14" s="237"/>
      <c r="G14" s="237"/>
      <c r="H14" s="237"/>
    </row>
    <row r="15" spans="1:8" x14ac:dyDescent="0.2">
      <c r="A15" s="6"/>
      <c r="B15" s="6"/>
      <c r="C15" s="6"/>
      <c r="D15" s="6"/>
      <c r="E15" s="6"/>
      <c r="F15" s="6"/>
      <c r="G15" s="6"/>
      <c r="H15" s="6"/>
    </row>
    <row r="16" spans="1:8" ht="13.5" thickBot="1" x14ac:dyDescent="0.25">
      <c r="A16" s="6"/>
      <c r="B16" s="6"/>
      <c r="C16" s="6"/>
      <c r="D16" s="6"/>
      <c r="E16" s="6"/>
      <c r="F16" s="6"/>
      <c r="G16" s="6"/>
      <c r="H16" s="6"/>
    </row>
    <row r="17" spans="1:12" ht="17.25" thickTop="1" thickBot="1" x14ac:dyDescent="0.25">
      <c r="A17" s="10" t="s">
        <v>67</v>
      </c>
      <c r="B17" s="6"/>
      <c r="C17" s="11"/>
      <c r="D17" s="6"/>
      <c r="E17" s="6"/>
      <c r="F17" s="102"/>
      <c r="G17" s="103" t="s">
        <v>103</v>
      </c>
      <c r="H17" s="104"/>
    </row>
    <row r="18" spans="1:12" ht="13.5" thickTop="1" x14ac:dyDescent="0.2">
      <c r="A18" s="6"/>
      <c r="B18" s="6"/>
      <c r="C18" s="6"/>
      <c r="D18" s="6"/>
      <c r="E18" s="6"/>
      <c r="F18" s="6"/>
      <c r="G18" s="6"/>
      <c r="H18" s="6"/>
    </row>
    <row r="19" spans="1:12" x14ac:dyDescent="0.2">
      <c r="A19" s="238" t="s">
        <v>4</v>
      </c>
      <c r="B19" s="239"/>
      <c r="C19" s="240"/>
      <c r="D19" s="6"/>
      <c r="E19" s="6"/>
      <c r="F19" s="6"/>
      <c r="G19" s="6"/>
      <c r="H19" s="6"/>
    </row>
    <row r="20" spans="1:12" x14ac:dyDescent="0.2">
      <c r="A20" s="241" t="s">
        <v>70</v>
      </c>
      <c r="B20" s="242"/>
      <c r="C20" s="243"/>
      <c r="D20" s="6"/>
      <c r="E20" s="6"/>
      <c r="F20" s="6"/>
      <c r="G20" s="6"/>
      <c r="H20" s="6"/>
    </row>
    <row r="21" spans="1:12" x14ac:dyDescent="0.2">
      <c r="A21" s="23" t="s">
        <v>69</v>
      </c>
      <c r="B21" s="75"/>
      <c r="C21" s="76"/>
      <c r="D21" s="6"/>
      <c r="E21" s="6"/>
      <c r="F21" s="6"/>
      <c r="G21" s="6"/>
      <c r="H21" s="6"/>
    </row>
    <row r="22" spans="1:12" x14ac:dyDescent="0.2">
      <c r="A22" s="194" t="s">
        <v>99</v>
      </c>
      <c r="B22" s="12"/>
      <c r="C22" s="13"/>
      <c r="D22" s="6"/>
      <c r="E22" s="6"/>
      <c r="F22" s="6"/>
      <c r="G22" s="6"/>
      <c r="H22" s="6"/>
      <c r="L22" s="91"/>
    </row>
    <row r="23" spans="1:12" x14ac:dyDescent="0.2">
      <c r="A23" s="244" t="s">
        <v>52</v>
      </c>
      <c r="B23" s="245"/>
      <c r="C23" s="246"/>
      <c r="D23" s="6"/>
      <c r="E23" s="6"/>
      <c r="F23" s="6"/>
      <c r="G23" s="6"/>
      <c r="H23" s="6"/>
    </row>
    <row r="24" spans="1:12" ht="13.5" thickBot="1" x14ac:dyDescent="0.25">
      <c r="A24" s="6"/>
      <c r="B24" s="6"/>
      <c r="C24" s="6"/>
      <c r="D24" s="6"/>
      <c r="E24" s="6"/>
      <c r="F24" s="6"/>
      <c r="G24" s="6"/>
      <c r="H24" s="6"/>
    </row>
    <row r="25" spans="1:12" x14ac:dyDescent="0.2">
      <c r="A25" s="230" t="s">
        <v>98</v>
      </c>
      <c r="B25" s="231"/>
      <c r="C25" s="231"/>
      <c r="D25" s="231"/>
      <c r="E25" s="231"/>
      <c r="F25" s="231"/>
      <c r="G25" s="231"/>
      <c r="H25" s="232"/>
    </row>
    <row r="26" spans="1:12" x14ac:dyDescent="0.2">
      <c r="A26" s="14" t="s">
        <v>6</v>
      </c>
      <c r="B26" s="213" t="s">
        <v>3</v>
      </c>
      <c r="C26" s="213"/>
      <c r="D26" s="228"/>
      <c r="E26" s="15" t="s">
        <v>6</v>
      </c>
      <c r="F26" s="213" t="s">
        <v>3</v>
      </c>
      <c r="G26" s="213"/>
      <c r="H26" s="214"/>
    </row>
    <row r="27" spans="1:12" x14ac:dyDescent="0.2">
      <c r="A27" s="16" t="s">
        <v>49</v>
      </c>
      <c r="B27" s="218" t="s">
        <v>3</v>
      </c>
      <c r="C27" s="218"/>
      <c r="D27" s="229"/>
      <c r="E27" s="17" t="s">
        <v>49</v>
      </c>
      <c r="F27" s="218" t="s">
        <v>3</v>
      </c>
      <c r="G27" s="218"/>
      <c r="H27" s="219"/>
    </row>
    <row r="28" spans="1:12" x14ac:dyDescent="0.2">
      <c r="A28" s="16" t="s">
        <v>7</v>
      </c>
      <c r="B28" s="218" t="s">
        <v>3</v>
      </c>
      <c r="C28" s="218"/>
      <c r="D28" s="229"/>
      <c r="E28" s="17" t="s">
        <v>7</v>
      </c>
      <c r="F28" s="218" t="s">
        <v>3</v>
      </c>
      <c r="G28" s="218"/>
      <c r="H28" s="219"/>
    </row>
    <row r="29" spans="1:12" x14ac:dyDescent="0.2">
      <c r="A29" s="16" t="s">
        <v>8</v>
      </c>
      <c r="B29" s="222" t="s">
        <v>3</v>
      </c>
      <c r="C29" s="222"/>
      <c r="D29" s="223"/>
      <c r="E29" s="17" t="s">
        <v>8</v>
      </c>
      <c r="F29" s="218" t="s">
        <v>3</v>
      </c>
      <c r="G29" s="218"/>
      <c r="H29" s="219"/>
    </row>
    <row r="30" spans="1:12" ht="13.5" thickBot="1" x14ac:dyDescent="0.25">
      <c r="A30" s="18" t="s">
        <v>9</v>
      </c>
      <c r="B30" s="220" t="s">
        <v>3</v>
      </c>
      <c r="C30" s="220"/>
      <c r="D30" s="224"/>
      <c r="E30" s="19" t="s">
        <v>9</v>
      </c>
      <c r="F30" s="220" t="s">
        <v>3</v>
      </c>
      <c r="G30" s="220"/>
      <c r="H30" s="221"/>
    </row>
    <row r="31" spans="1:12" ht="13.5" thickBot="1" x14ac:dyDescent="0.25">
      <c r="A31" s="10"/>
      <c r="B31" s="10"/>
      <c r="C31" s="10"/>
      <c r="D31" s="10"/>
      <c r="E31" s="10"/>
      <c r="F31" s="10"/>
      <c r="G31" s="10"/>
      <c r="H31" s="10"/>
      <c r="K31" s="92"/>
    </row>
    <row r="32" spans="1:12" ht="30.75" customHeight="1" x14ac:dyDescent="0.2">
      <c r="A32" s="225" t="s">
        <v>13</v>
      </c>
      <c r="B32" s="226"/>
      <c r="C32" s="226"/>
      <c r="D32" s="226"/>
      <c r="E32" s="226"/>
      <c r="F32" s="226"/>
      <c r="G32" s="226"/>
      <c r="H32" s="227"/>
    </row>
    <row r="33" spans="1:8" x14ac:dyDescent="0.2">
      <c r="A33" s="16" t="s">
        <v>50</v>
      </c>
      <c r="B33" s="154"/>
      <c r="C33" s="154"/>
      <c r="D33" s="154"/>
      <c r="E33" s="213" t="s">
        <v>3</v>
      </c>
      <c r="F33" s="213"/>
      <c r="G33" s="213"/>
      <c r="H33" s="214"/>
    </row>
    <row r="34" spans="1:8" ht="12.75" customHeight="1" x14ac:dyDescent="0.2">
      <c r="A34" s="16" t="s">
        <v>10</v>
      </c>
      <c r="B34" s="10"/>
      <c r="C34" s="155"/>
      <c r="D34" s="155"/>
      <c r="E34" s="218" t="s">
        <v>3</v>
      </c>
      <c r="F34" s="218"/>
      <c r="G34" s="218"/>
      <c r="H34" s="219"/>
    </row>
    <row r="35" spans="1:8" ht="29.25" customHeight="1" x14ac:dyDescent="0.2">
      <c r="A35" s="216" t="s">
        <v>86</v>
      </c>
      <c r="B35" s="217"/>
      <c r="C35" s="217"/>
      <c r="D35" s="217"/>
      <c r="E35" s="218" t="s">
        <v>3</v>
      </c>
      <c r="F35" s="218"/>
      <c r="G35" s="218"/>
      <c r="H35" s="219"/>
    </row>
    <row r="36" spans="1:8" x14ac:dyDescent="0.2">
      <c r="A36" s="16" t="s">
        <v>51</v>
      </c>
      <c r="B36" s="155"/>
      <c r="C36" s="155"/>
      <c r="D36" s="155"/>
      <c r="E36" s="218" t="s">
        <v>3</v>
      </c>
      <c r="F36" s="218"/>
      <c r="G36" s="218"/>
      <c r="H36" s="219"/>
    </row>
    <row r="37" spans="1:8" x14ac:dyDescent="0.2">
      <c r="A37" s="16" t="s">
        <v>8</v>
      </c>
      <c r="B37" s="155"/>
      <c r="C37" s="155"/>
      <c r="D37" s="155"/>
      <c r="E37" s="218" t="s">
        <v>3</v>
      </c>
      <c r="F37" s="218"/>
      <c r="G37" s="218"/>
      <c r="H37" s="219"/>
    </row>
    <row r="38" spans="1:8" ht="13.5" thickBot="1" x14ac:dyDescent="0.25">
      <c r="A38" s="18" t="s">
        <v>87</v>
      </c>
      <c r="B38" s="215"/>
      <c r="C38" s="215"/>
      <c r="D38" s="215"/>
      <c r="E38" s="220" t="s">
        <v>3</v>
      </c>
      <c r="F38" s="220"/>
      <c r="G38" s="220"/>
      <c r="H38" s="221"/>
    </row>
    <row r="39" spans="1:8" x14ac:dyDescent="0.2">
      <c r="A39" s="6"/>
      <c r="B39" s="6"/>
      <c r="C39" s="6"/>
      <c r="D39" s="6"/>
      <c r="E39" s="6"/>
      <c r="F39" s="6"/>
      <c r="G39" s="6"/>
      <c r="H39" s="6"/>
    </row>
    <row r="40" spans="1:8" x14ac:dyDescent="0.2">
      <c r="A40" s="20" t="s">
        <v>48</v>
      </c>
      <c r="B40" s="6"/>
      <c r="C40" s="6"/>
      <c r="E40" s="25"/>
      <c r="F40" s="25"/>
      <c r="G40" s="25"/>
      <c r="H40" s="6"/>
    </row>
    <row r="41" spans="1:8" ht="13.5" thickBot="1" x14ac:dyDescent="0.25">
      <c r="A41" s="6"/>
      <c r="B41" s="6"/>
      <c r="C41" s="6"/>
      <c r="E41" s="25"/>
      <c r="F41" s="25"/>
      <c r="G41" s="25"/>
      <c r="H41" s="6"/>
    </row>
    <row r="42" spans="1:8" x14ac:dyDescent="0.2">
      <c r="B42" s="202" t="s">
        <v>77</v>
      </c>
      <c r="C42" s="203"/>
      <c r="D42" s="203"/>
      <c r="E42" s="203"/>
      <c r="F42" s="204"/>
      <c r="G42" s="25"/>
      <c r="H42" s="88"/>
    </row>
    <row r="43" spans="1:8" ht="26.25" customHeight="1" x14ac:dyDescent="0.2">
      <c r="A43" s="90"/>
      <c r="B43" s="205" t="s">
        <v>78</v>
      </c>
      <c r="C43" s="206"/>
      <c r="D43" s="206"/>
      <c r="E43" s="206"/>
      <c r="F43" s="207"/>
      <c r="G43" s="26"/>
      <c r="H43" s="88"/>
    </row>
    <row r="44" spans="1:8" x14ac:dyDescent="0.2">
      <c r="B44" s="208" t="s">
        <v>83</v>
      </c>
      <c r="C44" s="206"/>
      <c r="D44" s="206"/>
      <c r="E44" s="206"/>
      <c r="F44" s="207"/>
      <c r="G44" s="27"/>
    </row>
    <row r="45" spans="1:8" ht="28.5" customHeight="1" x14ac:dyDescent="0.2">
      <c r="B45" s="209" t="s">
        <v>85</v>
      </c>
      <c r="C45" s="210"/>
      <c r="D45" s="210"/>
      <c r="E45" s="210"/>
      <c r="F45" s="211"/>
      <c r="G45" s="27"/>
    </row>
    <row r="46" spans="1:8" ht="51" customHeight="1" x14ac:dyDescent="0.2">
      <c r="B46" s="212" t="s">
        <v>79</v>
      </c>
      <c r="C46" s="210"/>
      <c r="D46" s="210"/>
      <c r="E46" s="210"/>
      <c r="F46" s="211"/>
      <c r="G46" s="27"/>
    </row>
    <row r="47" spans="1:8" ht="4.5" customHeight="1" x14ac:dyDescent="0.2">
      <c r="B47" s="99"/>
      <c r="C47" s="100"/>
      <c r="D47" s="100"/>
      <c r="E47" s="100"/>
      <c r="F47" s="101"/>
      <c r="G47" s="27"/>
    </row>
    <row r="48" spans="1:8" ht="35.25" customHeight="1" thickBot="1" x14ac:dyDescent="0.25">
      <c r="B48" s="199" t="s">
        <v>84</v>
      </c>
      <c r="C48" s="200"/>
      <c r="D48" s="200"/>
      <c r="E48" s="200"/>
      <c r="F48" s="201"/>
      <c r="G48" s="27"/>
    </row>
  </sheetData>
  <sheetProtection selectLockedCells="1"/>
  <mergeCells count="36">
    <mergeCell ref="A25:H25"/>
    <mergeCell ref="A1:H1"/>
    <mergeCell ref="A2:H2"/>
    <mergeCell ref="A4:H4"/>
    <mergeCell ref="A7:H7"/>
    <mergeCell ref="A10:H11"/>
    <mergeCell ref="A14:H14"/>
    <mergeCell ref="A19:C19"/>
    <mergeCell ref="A20:C20"/>
    <mergeCell ref="A23:C23"/>
    <mergeCell ref="A3:H3"/>
    <mergeCell ref="B26:D26"/>
    <mergeCell ref="F26:H26"/>
    <mergeCell ref="B27:D27"/>
    <mergeCell ref="F27:H27"/>
    <mergeCell ref="B28:D28"/>
    <mergeCell ref="F28:H28"/>
    <mergeCell ref="B29:D29"/>
    <mergeCell ref="F29:H29"/>
    <mergeCell ref="B30:D30"/>
    <mergeCell ref="F30:H30"/>
    <mergeCell ref="A32:H32"/>
    <mergeCell ref="E33:H33"/>
    <mergeCell ref="B38:D38"/>
    <mergeCell ref="A35:D35"/>
    <mergeCell ref="E35:H35"/>
    <mergeCell ref="E34:H34"/>
    <mergeCell ref="E36:H36"/>
    <mergeCell ref="E37:H37"/>
    <mergeCell ref="E38:H38"/>
    <mergeCell ref="B48:F48"/>
    <mergeCell ref="B42:F42"/>
    <mergeCell ref="B43:F43"/>
    <mergeCell ref="B44:F44"/>
    <mergeCell ref="B45:F45"/>
    <mergeCell ref="B46:F46"/>
  </mergeCell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G65"/>
  <sheetViews>
    <sheetView showGridLines="0" tabSelected="1" view="pageBreakPreview" zoomScaleNormal="100" zoomScaleSheetLayoutView="100" workbookViewId="0">
      <selection activeCell="F49" sqref="F49"/>
    </sheetView>
  </sheetViews>
  <sheetFormatPr baseColWidth="10" defaultRowHeight="12.75" x14ac:dyDescent="0.2"/>
  <cols>
    <col min="1" max="1" width="61" style="22" customWidth="1"/>
    <col min="2" max="2" width="17.28515625" style="21" customWidth="1"/>
    <col min="3" max="3" width="18" style="21" customWidth="1"/>
    <col min="4" max="4" width="27.28515625" style="21" customWidth="1"/>
    <col min="5" max="5" width="12.28515625" style="180" customWidth="1"/>
    <col min="6" max="6" width="74.5703125" style="186" customWidth="1"/>
    <col min="7" max="7" width="56" style="183" customWidth="1"/>
    <col min="8" max="16384" width="11.42578125" style="156"/>
  </cols>
  <sheetData>
    <row r="1" spans="1:7" ht="15" x14ac:dyDescent="0.25">
      <c r="A1" s="105" t="str">
        <f>CONCATENATE("Année 2025 - Département ",'Page de garde'!C17)</f>
        <v xml:space="preserve">Année 2025 - Département </v>
      </c>
      <c r="B1" s="98"/>
      <c r="C1" s="2"/>
      <c r="D1" s="144"/>
      <c r="E1" s="172"/>
    </row>
    <row r="2" spans="1:7" ht="15.75" customHeight="1" x14ac:dyDescent="0.2">
      <c r="A2" s="3"/>
      <c r="B2" s="93"/>
      <c r="C2" s="93"/>
      <c r="D2" s="145"/>
      <c r="E2" s="93"/>
    </row>
    <row r="3" spans="1:7" ht="15.75" customHeight="1" thickBot="1" x14ac:dyDescent="0.25">
      <c r="A3" s="266" t="s">
        <v>39</v>
      </c>
      <c r="B3" s="267"/>
      <c r="C3" s="267"/>
      <c r="D3" s="268"/>
      <c r="E3" s="173"/>
    </row>
    <row r="4" spans="1:7" ht="19.5" customHeight="1" thickBot="1" x14ac:dyDescent="0.3">
      <c r="A4" s="269" t="s">
        <v>104</v>
      </c>
      <c r="B4" s="270"/>
      <c r="C4" s="270"/>
      <c r="D4" s="271"/>
      <c r="E4" s="275" t="s">
        <v>82</v>
      </c>
      <c r="F4" s="276"/>
      <c r="G4" s="277"/>
    </row>
    <row r="5" spans="1:7" ht="19.5" customHeight="1" x14ac:dyDescent="0.2">
      <c r="A5" s="272" t="s">
        <v>95</v>
      </c>
      <c r="B5" s="273"/>
      <c r="C5" s="273"/>
      <c r="D5" s="274"/>
      <c r="E5" s="174"/>
      <c r="F5" s="157"/>
    </row>
    <row r="6" spans="1:7" ht="6.75" customHeight="1" thickBot="1" x14ac:dyDescent="0.25">
      <c r="A6" s="4"/>
      <c r="B6" s="5"/>
      <c r="C6" s="5"/>
      <c r="D6" s="146"/>
      <c r="E6" s="175"/>
    </row>
    <row r="7" spans="1:7" ht="30" customHeight="1" thickBot="1" x14ac:dyDescent="0.25">
      <c r="A7" s="264" t="s">
        <v>5</v>
      </c>
      <c r="B7" s="262" t="s">
        <v>46</v>
      </c>
      <c r="C7" s="263"/>
      <c r="D7" s="259" t="s">
        <v>75</v>
      </c>
      <c r="E7" s="261" t="s">
        <v>96</v>
      </c>
      <c r="F7" s="278" t="str">
        <f>IF(OR(F9&lt;&gt;"",F12&lt;&gt;"",F20&lt;&gt;"",F32&lt;&gt;"",F36&lt;&gt;"",F40&lt;&gt;"",F41&lt;&gt;"",F43&lt;&gt;""),"Erreur(s) détectée(s) dans le tableau I :","")</f>
        <v/>
      </c>
      <c r="G7" s="279" t="str">
        <f>IF(OR(G9&lt;&gt;"",G12&lt;&gt;"",G20&lt;&gt;"",G32&lt;&gt;"",G36&lt;&gt;"",G40&lt;&gt;"",G41&lt;&gt;"",G43&lt;&gt;""),"Erreur(s) détectée(s) 
[comparaison entre le tableau I et le tableau II] :","")</f>
        <v/>
      </c>
    </row>
    <row r="8" spans="1:7" ht="36.75" customHeight="1" thickBot="1" x14ac:dyDescent="0.25">
      <c r="A8" s="265"/>
      <c r="B8" s="31" t="s">
        <v>0</v>
      </c>
      <c r="C8" s="32" t="s">
        <v>24</v>
      </c>
      <c r="D8" s="260"/>
      <c r="E8" s="261"/>
      <c r="F8" s="278"/>
      <c r="G8" s="279"/>
    </row>
    <row r="9" spans="1:7" ht="21" customHeight="1" x14ac:dyDescent="0.2">
      <c r="A9" s="33" t="s">
        <v>88</v>
      </c>
      <c r="B9" s="34" t="s">
        <v>3</v>
      </c>
      <c r="C9" s="34" t="s">
        <v>3</v>
      </c>
      <c r="D9" s="138"/>
      <c r="E9" s="176" t="str">
        <f>'par secteur'!K10</f>
        <v>NR</v>
      </c>
      <c r="F9" s="187" t="str">
        <f>IF(B9=SUM(B10:B11),"",IF(AND(OR(B10="NR",B10="ND"),OR(B11="NR",B11="ND")),"","Vérifier la somme des effectifs de personnel médical"))</f>
        <v/>
      </c>
      <c r="G9" s="168" t="str">
        <f>IF(AND(C9="NR",E9="NR"),"",IF(OR(E9="NR",C9="NR"),"",IF(E9&lt;&gt;C9,"Vérifier la cohérence des ETP de personnel médical avec le tableau II : "&amp;'par secteur'!K10&amp;" ETP renseignés dans le tableau II","")))</f>
        <v/>
      </c>
    </row>
    <row r="10" spans="1:7" ht="14.25" customHeight="1" x14ac:dyDescent="0.2">
      <c r="A10" s="35" t="s">
        <v>20</v>
      </c>
      <c r="B10" s="37" t="s">
        <v>3</v>
      </c>
      <c r="C10" s="37" t="s">
        <v>3</v>
      </c>
      <c r="D10" s="139"/>
      <c r="E10" s="176"/>
      <c r="F10" s="188" t="str">
        <f>IF(C9=SUM(C10:C11),"",IF(AND(OR(C10="NR",C10="ND"),OR(C11="NR",C11="ND")),"","Vérifier la somme des ETP de personnel médical"))</f>
        <v/>
      </c>
      <c r="G10" s="184"/>
    </row>
    <row r="11" spans="1:7" ht="15.75" customHeight="1" thickBot="1" x14ac:dyDescent="0.25">
      <c r="A11" s="38" t="s">
        <v>21</v>
      </c>
      <c r="B11" s="40" t="s">
        <v>3</v>
      </c>
      <c r="C11" s="40" t="s">
        <v>3</v>
      </c>
      <c r="D11" s="140"/>
      <c r="E11" s="176"/>
      <c r="F11" s="158"/>
      <c r="G11" s="184"/>
    </row>
    <row r="12" spans="1:7" ht="21" customHeight="1" thickBot="1" x14ac:dyDescent="0.25">
      <c r="A12" s="41" t="s">
        <v>14</v>
      </c>
      <c r="B12" s="42" t="s">
        <v>3</v>
      </c>
      <c r="C12" s="43" t="s">
        <v>3</v>
      </c>
      <c r="D12" s="96"/>
      <c r="E12" s="176" t="str">
        <f>'par secteur'!K11</f>
        <v>NR</v>
      </c>
      <c r="F12" s="158"/>
      <c r="G12" s="168" t="str">
        <f>IF(AND(C12="NR",E12="NR"),"",IF(OR(E12="NR",C12="NR"),"",IF(E12&lt;&gt;C12,"Vérifier la cohérence des ETP depsychologues avec le tableau II : "&amp;'par secteur'!K11&amp;" ETP renseignés dans le tableau II","")))</f>
        <v/>
      </c>
    </row>
    <row r="13" spans="1:7" ht="21" customHeight="1" x14ac:dyDescent="0.2">
      <c r="A13" s="33" t="s">
        <v>89</v>
      </c>
      <c r="B13" s="44" t="s">
        <v>3</v>
      </c>
      <c r="C13" s="34" t="s">
        <v>3</v>
      </c>
      <c r="D13" s="138"/>
      <c r="E13" s="176" t="str">
        <f>'par secteur'!K12</f>
        <v>NR</v>
      </c>
      <c r="F13" s="187" t="str">
        <f>IF(B13=SUM(B14:B19),"",IF(AND(OR(B14="NR",B14="ND"),OR(B15="NR",B15="ND"),OR(B16="NR",B16="ND"),OR(B17="NR",B17="ND"),OR(B18="NR",B18="ND"),OR(B19="NR",B19="ND")),"","Vérifier la somme des effectifs de personnel paramédical"))</f>
        <v/>
      </c>
      <c r="G13" s="168" t="str">
        <f>IF(AND(C13="NR",E13="NR"),"",IF(OR(E13="NR",C13="NR"),"",IF(E13&lt;&gt;C13,"Vérifier la cohérence des ETP de personnel paramédical avec le tableau II : "&amp;'par secteur'!K12&amp;" ETP renseignés dans le tableau II","")))</f>
        <v/>
      </c>
    </row>
    <row r="14" spans="1:7" ht="14.25" customHeight="1" x14ac:dyDescent="0.2">
      <c r="A14" s="35" t="s">
        <v>44</v>
      </c>
      <c r="B14" s="45" t="s">
        <v>3</v>
      </c>
      <c r="C14" s="36" t="s">
        <v>3</v>
      </c>
      <c r="D14" s="139"/>
      <c r="E14" s="176"/>
      <c r="F14" s="188" t="str">
        <f>IF(C13=SUM(C14:C19),"",IF(AND(OR(C14="NR",C14="ND"),OR(C15="NR",C15="ND"),OR(C16="NR",C16="ND"),OR(C17="NR",C17="ND"),OR(C18="NR",C18="ND"),OR(C19="NR",C19="ND")),"","Vérifier la somme des ETP de personnel paramédical"))</f>
        <v/>
      </c>
      <c r="G14" s="184"/>
    </row>
    <row r="15" spans="1:7" ht="14.25" customHeight="1" x14ac:dyDescent="0.2">
      <c r="A15" s="35" t="s">
        <v>22</v>
      </c>
      <c r="B15" s="45" t="s">
        <v>3</v>
      </c>
      <c r="C15" s="36" t="s">
        <v>3</v>
      </c>
      <c r="D15" s="139"/>
      <c r="E15" s="176"/>
      <c r="F15" s="158"/>
      <c r="G15" s="184"/>
    </row>
    <row r="16" spans="1:7" ht="14.25" customHeight="1" x14ac:dyDescent="0.2">
      <c r="A16" s="35" t="s">
        <v>23</v>
      </c>
      <c r="B16" s="45" t="s">
        <v>3</v>
      </c>
      <c r="C16" s="36" t="s">
        <v>3</v>
      </c>
      <c r="D16" s="139"/>
      <c r="E16" s="176"/>
      <c r="F16" s="158"/>
      <c r="G16" s="184"/>
    </row>
    <row r="17" spans="1:7" ht="14.25" customHeight="1" x14ac:dyDescent="0.2">
      <c r="A17" s="35" t="s">
        <v>25</v>
      </c>
      <c r="B17" s="45" t="s">
        <v>3</v>
      </c>
      <c r="C17" s="36" t="s">
        <v>3</v>
      </c>
      <c r="D17" s="139"/>
      <c r="E17" s="176"/>
      <c r="F17" s="158"/>
      <c r="G17" s="184"/>
    </row>
    <row r="18" spans="1:7" ht="14.25" customHeight="1" x14ac:dyDescent="0.2">
      <c r="A18" s="35" t="s">
        <v>26</v>
      </c>
      <c r="B18" s="45" t="s">
        <v>3</v>
      </c>
      <c r="C18" s="36" t="s">
        <v>3</v>
      </c>
      <c r="D18" s="139"/>
      <c r="E18" s="176"/>
      <c r="F18" s="158"/>
      <c r="G18" s="184"/>
    </row>
    <row r="19" spans="1:7" ht="17.25" customHeight="1" thickBot="1" x14ac:dyDescent="0.25">
      <c r="A19" s="38" t="s">
        <v>33</v>
      </c>
      <c r="B19" s="46" t="s">
        <v>3</v>
      </c>
      <c r="C19" s="39" t="s">
        <v>3</v>
      </c>
      <c r="D19" s="140"/>
      <c r="E19" s="176"/>
      <c r="F19" s="158"/>
      <c r="G19" s="184"/>
    </row>
    <row r="20" spans="1:7" ht="21" customHeight="1" x14ac:dyDescent="0.2">
      <c r="A20" s="33" t="s">
        <v>90</v>
      </c>
      <c r="B20" s="44" t="s">
        <v>3</v>
      </c>
      <c r="C20" s="34" t="s">
        <v>3</v>
      </c>
      <c r="D20" s="138"/>
      <c r="E20" s="176" t="str">
        <f>'par secteur'!K13</f>
        <v>NR</v>
      </c>
      <c r="F20" s="187" t="str">
        <f>IF(B20=SUM(B21,B22,B26,B27,B28,B29),"",IF(AND(OR(B21="NR",B21="ND"),OR(B22="NR",B22="ND"),OR(B26="NR",B26="ND"),OR(B27="NR",B27="ND"),OR(B28="NR",B28="ND"),OR(B29="NR",B29="ND")),"","Vérifier la somme des effectifs de personnel social et éducatif"))</f>
        <v/>
      </c>
      <c r="G20" s="168" t="str">
        <f>IF(AND(C20="NR",E20="NR"),"",IF(OR(E20="NR",C20="NR"),"",IF(E20&lt;&gt;C20,"Vérifier la cohérence des ETP de personnel social et éducatif avec le tableau II : "&amp;'par secteur'!K13&amp;" ETP renseignés dans le tableau II","")))</f>
        <v/>
      </c>
    </row>
    <row r="21" spans="1:7" ht="14.25" customHeight="1" x14ac:dyDescent="0.2">
      <c r="A21" s="35" t="s">
        <v>40</v>
      </c>
      <c r="B21" s="45" t="s">
        <v>3</v>
      </c>
      <c r="C21" s="36" t="s">
        <v>3</v>
      </c>
      <c r="D21" s="139"/>
      <c r="E21" s="176"/>
      <c r="F21" s="188" t="str">
        <f>IF(C20=SUM(C21,C22,C26,C27,C28,C29),"",IF(AND(OR(C21="NR",C21="ND"),OR(C22="NR",C22="ND"),OR(C26="NR",C26="ND"),OR(C27="NR",C27="ND"),OR(C28="NR",C28="ND"),OR(C29="NR",C29="ND")),"","Vérifier la somme des ETP de personnel social et éducatif"))</f>
        <v/>
      </c>
      <c r="G21" s="184"/>
    </row>
    <row r="22" spans="1:7" ht="14.25" customHeight="1" x14ac:dyDescent="0.2">
      <c r="A22" s="35" t="s">
        <v>28</v>
      </c>
      <c r="B22" s="45" t="s">
        <v>3</v>
      </c>
      <c r="C22" s="36" t="s">
        <v>3</v>
      </c>
      <c r="D22" s="139"/>
      <c r="E22" s="176"/>
      <c r="F22" s="158"/>
      <c r="G22" s="184"/>
    </row>
    <row r="23" spans="1:7" ht="14.25" customHeight="1" x14ac:dyDescent="0.2">
      <c r="A23" s="47" t="s">
        <v>57</v>
      </c>
      <c r="B23" s="45" t="s">
        <v>3</v>
      </c>
      <c r="C23" s="36" t="s">
        <v>3</v>
      </c>
      <c r="D23" s="139"/>
      <c r="E23" s="176"/>
      <c r="F23" s="158"/>
      <c r="G23" s="184"/>
    </row>
    <row r="24" spans="1:7" ht="14.25" customHeight="1" x14ac:dyDescent="0.2">
      <c r="A24" s="47" t="s">
        <v>58</v>
      </c>
      <c r="B24" s="45" t="s">
        <v>3</v>
      </c>
      <c r="C24" s="36" t="s">
        <v>3</v>
      </c>
      <c r="D24" s="139"/>
      <c r="E24" s="176"/>
      <c r="F24" s="158"/>
      <c r="G24" s="184"/>
    </row>
    <row r="25" spans="1:7" ht="14.25" customHeight="1" x14ac:dyDescent="0.2">
      <c r="A25" s="47" t="s">
        <v>63</v>
      </c>
      <c r="B25" s="45" t="s">
        <v>3</v>
      </c>
      <c r="C25" s="36" t="s">
        <v>3</v>
      </c>
      <c r="D25" s="139"/>
      <c r="E25" s="176"/>
      <c r="F25" s="158"/>
      <c r="G25" s="184"/>
    </row>
    <row r="26" spans="1:7" ht="14.25" customHeight="1" x14ac:dyDescent="0.2">
      <c r="A26" s="35" t="s">
        <v>41</v>
      </c>
      <c r="B26" s="45" t="s">
        <v>3</v>
      </c>
      <c r="C26" s="36" t="s">
        <v>3</v>
      </c>
      <c r="D26" s="139"/>
      <c r="E26" s="176"/>
      <c r="F26" s="158"/>
      <c r="G26" s="184"/>
    </row>
    <row r="27" spans="1:7" ht="14.25" customHeight="1" x14ac:dyDescent="0.2">
      <c r="A27" s="35" t="s">
        <v>29</v>
      </c>
      <c r="B27" s="45" t="s">
        <v>3</v>
      </c>
      <c r="C27" s="36" t="s">
        <v>3</v>
      </c>
      <c r="D27" s="139"/>
      <c r="E27" s="176"/>
      <c r="F27" s="158"/>
      <c r="G27" s="184"/>
    </row>
    <row r="28" spans="1:7" ht="14.25" customHeight="1" x14ac:dyDescent="0.2">
      <c r="A28" s="35" t="s">
        <v>42</v>
      </c>
      <c r="B28" s="45" t="s">
        <v>3</v>
      </c>
      <c r="C28" s="36" t="s">
        <v>3</v>
      </c>
      <c r="D28" s="139"/>
      <c r="E28" s="176"/>
      <c r="F28" s="158"/>
      <c r="G28" s="184"/>
    </row>
    <row r="29" spans="1:7" ht="14.25" customHeight="1" x14ac:dyDescent="0.2">
      <c r="A29" s="35" t="s">
        <v>43</v>
      </c>
      <c r="B29" s="45" t="s">
        <v>3</v>
      </c>
      <c r="C29" s="36" t="s">
        <v>3</v>
      </c>
      <c r="D29" s="139"/>
      <c r="E29" s="176"/>
      <c r="F29" s="158"/>
      <c r="G29" s="184"/>
    </row>
    <row r="30" spans="1:7" ht="14.25" customHeight="1" x14ac:dyDescent="0.2">
      <c r="A30" s="47" t="s">
        <v>59</v>
      </c>
      <c r="B30" s="45" t="s">
        <v>3</v>
      </c>
      <c r="C30" s="36" t="s">
        <v>3</v>
      </c>
      <c r="D30" s="139"/>
      <c r="E30" s="176"/>
      <c r="F30" s="158"/>
      <c r="G30" s="184"/>
    </row>
    <row r="31" spans="1:7" ht="14.25" customHeight="1" thickBot="1" x14ac:dyDescent="0.25">
      <c r="A31" s="48" t="s">
        <v>60</v>
      </c>
      <c r="B31" s="46" t="s">
        <v>3</v>
      </c>
      <c r="C31" s="39" t="s">
        <v>3</v>
      </c>
      <c r="D31" s="140"/>
      <c r="E31" s="176"/>
      <c r="F31" s="158"/>
      <c r="G31" s="184"/>
    </row>
    <row r="32" spans="1:7" ht="21" customHeight="1" x14ac:dyDescent="0.2">
      <c r="A32" s="33" t="s">
        <v>91</v>
      </c>
      <c r="B32" s="44" t="s">
        <v>3</v>
      </c>
      <c r="C32" s="34" t="s">
        <v>3</v>
      </c>
      <c r="D32" s="138"/>
      <c r="E32" s="176" t="str">
        <f>'par secteur'!K14</f>
        <v>NR</v>
      </c>
      <c r="F32" s="187" t="str">
        <f>IF(B32=SUM(B33:B35),"",IF(AND(OR(B33="NR",B33="ND"),OR(B34="NR",B34="ND"),OR(B35="NR",B35="ND")),"","Vérifier la somme des effectifs de personnel médico-technique"))</f>
        <v/>
      </c>
      <c r="G32" s="168" t="str">
        <f>IF(AND(C32="NR",E32="NR"),"",IF(OR(E32="NR",C32="NR"),"",IF(E32&lt;&gt;C32,"Vérifier la cohérence des ETP de personnel médico-technique avec le tableau II : "&amp;'par secteur'!K14&amp;" ETP renseignés dans le tableau II","")))</f>
        <v/>
      </c>
    </row>
    <row r="33" spans="1:7" ht="14.25" customHeight="1" x14ac:dyDescent="0.2">
      <c r="A33" s="35" t="s">
        <v>32</v>
      </c>
      <c r="B33" s="45" t="s">
        <v>3</v>
      </c>
      <c r="C33" s="36" t="s">
        <v>3</v>
      </c>
      <c r="D33" s="139"/>
      <c r="E33" s="176"/>
      <c r="F33" s="188" t="str">
        <f>IF(C32=SUM(C33:C35),"",IF(AND(OR(C33="NR",C33="ND"),OR(C34="NR",C34="ND"),OR(C35="NR",C35="ND")),"","Vérifier la somme des ETP de personnel médico-technique"))</f>
        <v/>
      </c>
      <c r="G33" s="184"/>
    </row>
    <row r="34" spans="1:7" ht="14.25" customHeight="1" x14ac:dyDescent="0.2">
      <c r="A34" s="35" t="s">
        <v>45</v>
      </c>
      <c r="B34" s="45" t="s">
        <v>3</v>
      </c>
      <c r="C34" s="36" t="s">
        <v>3</v>
      </c>
      <c r="D34" s="139"/>
      <c r="E34" s="176"/>
      <c r="F34" s="158"/>
      <c r="G34" s="184"/>
    </row>
    <row r="35" spans="1:7" ht="14.25" customHeight="1" thickBot="1" x14ac:dyDescent="0.25">
      <c r="A35" s="38" t="s">
        <v>34</v>
      </c>
      <c r="B35" s="46" t="s">
        <v>3</v>
      </c>
      <c r="C35" s="39" t="s">
        <v>3</v>
      </c>
      <c r="D35" s="140"/>
      <c r="E35" s="176"/>
      <c r="F35" s="158"/>
      <c r="G35" s="184"/>
    </row>
    <row r="36" spans="1:7" ht="21" customHeight="1" x14ac:dyDescent="0.2">
      <c r="A36" s="33" t="s">
        <v>92</v>
      </c>
      <c r="B36" s="34" t="s">
        <v>3</v>
      </c>
      <c r="C36" s="34" t="s">
        <v>3</v>
      </c>
      <c r="D36" s="138"/>
      <c r="E36" s="176" t="str">
        <f>'par secteur'!K15</f>
        <v>NR</v>
      </c>
      <c r="F36" s="187" t="str">
        <f>IF(B36=SUM(B37:B39),"",IF(AND(OR(B37="NR",B37="ND"),OR(B38="NR",B38="ND"),OR(B39="NR",B39="ND")),"","Vérifier la somme des effectifs de personnel administratif et technique"))</f>
        <v/>
      </c>
      <c r="G36" s="168" t="str">
        <f>IF(AND(C36="NR",E36="NR"),"",IF(OR(E36="NR",C36="NR"),"",IF(E36&lt;&gt;C36,"Vérifier la cohérence des ETP de personnel administratof et technique avec le tableau II : "&amp;'par secteur'!K15&amp;" ETP renseignés dans le tableau II","")))</f>
        <v/>
      </c>
    </row>
    <row r="37" spans="1:7" ht="15.75" customHeight="1" x14ac:dyDescent="0.2">
      <c r="A37" s="35" t="s">
        <v>35</v>
      </c>
      <c r="B37" s="45" t="s">
        <v>3</v>
      </c>
      <c r="C37" s="36" t="s">
        <v>3</v>
      </c>
      <c r="D37" s="139"/>
      <c r="E37" s="176"/>
      <c r="F37" s="188" t="str">
        <f>IF(C36=SUM(C37:C39),"",IF(AND(OR(C37="NR",C37="ND"),OR(C38="NR",C38="ND"),OR(C39="NR",C39="ND")),"","Vérifier la somme  des ETP de personnel administratif et technique"))</f>
        <v/>
      </c>
      <c r="G37" s="184"/>
    </row>
    <row r="38" spans="1:7" ht="15.75" customHeight="1" x14ac:dyDescent="0.2">
      <c r="A38" s="35" t="s">
        <v>36</v>
      </c>
      <c r="B38" s="45" t="s">
        <v>3</v>
      </c>
      <c r="C38" s="36" t="s">
        <v>3</v>
      </c>
      <c r="D38" s="139"/>
      <c r="E38" s="176"/>
      <c r="F38" s="158"/>
      <c r="G38" s="184"/>
    </row>
    <row r="39" spans="1:7" ht="15.75" customHeight="1" thickBot="1" x14ac:dyDescent="0.25">
      <c r="A39" s="38" t="s">
        <v>37</v>
      </c>
      <c r="B39" s="46" t="s">
        <v>3</v>
      </c>
      <c r="C39" s="39" t="s">
        <v>3</v>
      </c>
      <c r="D39" s="140"/>
      <c r="E39" s="176"/>
      <c r="F39" s="158"/>
      <c r="G39" s="184"/>
    </row>
    <row r="40" spans="1:7" ht="29.25" customHeight="1" thickBot="1" x14ac:dyDescent="0.25">
      <c r="A40" s="41" t="s">
        <v>64</v>
      </c>
      <c r="B40" s="49" t="s">
        <v>3</v>
      </c>
      <c r="C40" s="50" t="s">
        <v>3</v>
      </c>
      <c r="D40" s="97"/>
      <c r="E40" s="176" t="str">
        <f>'par secteur'!K16</f>
        <v>NR</v>
      </c>
      <c r="F40" s="187" t="str">
        <f>IF(B40=SUM(B36,B32,B20,B13,B12,B9),"",IF(AND(OR(B36="NR",B36="ND"),OR(B32="NR",B32="ND"),OR(B20="NR",B20="ND"),OR(B13="NR",B13="ND"),OR(B12="NR",B12="ND"),OR(B9="NR",B9="ND")),"","Vérifier la somme des effectifs totaux (rubriques 1 à 6)"))</f>
        <v/>
      </c>
      <c r="G40" s="168" t="str">
        <f>IF(AND(C40="NR",E40="NR"),"",IF(OR(E40="NR",C40="NR"),"",IF(E40&lt;&gt;C40,"Vérifier la cohérence des ETP totaux avec le tableau II : "&amp;'par secteur'!K16&amp;" ETP renseignés dans le tableau II","")))</f>
        <v/>
      </c>
    </row>
    <row r="41" spans="1:7" ht="35.25" customHeight="1" thickBot="1" x14ac:dyDescent="0.25">
      <c r="A41" s="51" t="s">
        <v>71</v>
      </c>
      <c r="B41" s="52" t="s">
        <v>3</v>
      </c>
      <c r="C41" s="53" t="s">
        <v>3</v>
      </c>
      <c r="D41" s="97"/>
      <c r="E41" s="182"/>
      <c r="F41" s="188" t="str">
        <f>IF(C40=SUM(C36,C32,C20,C13,C12,C9),"",IF(AND(OR(C36="NR",C36="ND"),OR(C32="NR",C32="ND"),OR(C20="NR",C20="ND"),OR(C13="NR",C13="ND"),OR(C12="NR",C12="ND"),OR(C9="NR",C9="ND")),"","Vérifier la somme des ETP totaux  (rubriques 1 à 6)"))</f>
        <v/>
      </c>
    </row>
    <row r="42" spans="1:7" s="159" customFormat="1" ht="15.75" customHeight="1" thickBot="1" x14ac:dyDescent="0.25">
      <c r="A42" s="54" t="s">
        <v>56</v>
      </c>
      <c r="B42" s="55"/>
      <c r="C42" s="55"/>
      <c r="D42" s="94"/>
      <c r="E42" s="167"/>
      <c r="F42" s="189"/>
      <c r="G42" s="185"/>
    </row>
    <row r="43" spans="1:7" s="159" customFormat="1" ht="20.25" customHeight="1" x14ac:dyDescent="0.2">
      <c r="A43" s="35" t="s">
        <v>47</v>
      </c>
      <c r="B43" s="198" t="s">
        <v>3</v>
      </c>
      <c r="C43" s="56"/>
      <c r="D43" s="138"/>
      <c r="E43" s="182"/>
      <c r="F43" s="190" t="str">
        <f>IF(OR(B43="ND",B43=""),
   "Veuillez renseigner le nombre d'assistants familiaux",
   IF(B43="NR",
      "",
      IF(B44+B45&lt;&gt;B43,
         "Vérifier la somme des assistants familiaux",
         ""
      )
   )
)</f>
        <v/>
      </c>
      <c r="G43" s="185"/>
    </row>
    <row r="44" spans="1:7" s="159" customFormat="1" ht="15" customHeight="1" x14ac:dyDescent="0.2">
      <c r="A44" s="57" t="s">
        <v>61</v>
      </c>
      <c r="B44" s="58" t="s">
        <v>3</v>
      </c>
      <c r="C44" s="56"/>
      <c r="D44" s="139"/>
      <c r="E44" s="167"/>
      <c r="F44" s="189"/>
      <c r="G44" s="185"/>
    </row>
    <row r="45" spans="1:7" s="159" customFormat="1" ht="15" customHeight="1" x14ac:dyDescent="0.2">
      <c r="A45" s="57" t="s">
        <v>62</v>
      </c>
      <c r="B45" s="58" t="s">
        <v>3</v>
      </c>
      <c r="C45" s="56"/>
      <c r="D45" s="139"/>
      <c r="E45" s="167"/>
      <c r="F45" s="189"/>
      <c r="G45" s="185"/>
    </row>
    <row r="46" spans="1:7" s="159" customFormat="1" ht="26.25" customHeight="1" x14ac:dyDescent="0.2">
      <c r="A46" s="106" t="s">
        <v>101</v>
      </c>
      <c r="B46" s="58" t="s">
        <v>3</v>
      </c>
      <c r="C46" s="56"/>
      <c r="D46" s="139"/>
      <c r="E46" s="167"/>
      <c r="F46" s="190" t="str">
        <f>IF(B46&gt;B43,
"La somme des assistants familiaux embauchés au cours de l'année ne doit pas être supérieur au nombre total d'assistants familiaux",
"")</f>
        <v/>
      </c>
      <c r="G46" s="185"/>
    </row>
    <row r="47" spans="1:7" s="159" customFormat="1" ht="30.75" customHeight="1" x14ac:dyDescent="0.2">
      <c r="A47" s="106" t="s">
        <v>100</v>
      </c>
      <c r="B47" s="58" t="s">
        <v>3</v>
      </c>
      <c r="C47" s="195"/>
      <c r="D47" s="196"/>
      <c r="E47" s="167"/>
      <c r="F47" s="190" t="str">
        <f>IF(B47&gt;B43,
"La somme des assistants familiaux ayant perçu une indemnité pour accueil non réalisé ne doit pas être supérieur au nombre total d'assistants familiaux",
"")</f>
        <v/>
      </c>
      <c r="G47" s="185"/>
    </row>
    <row r="48" spans="1:7" s="159" customFormat="1" ht="30.75" customHeight="1" x14ac:dyDescent="0.2">
      <c r="A48" s="59" t="s">
        <v>80</v>
      </c>
      <c r="B48" s="58" t="s">
        <v>3</v>
      </c>
      <c r="C48" s="56"/>
      <c r="D48" s="139"/>
      <c r="E48" s="167"/>
      <c r="F48" s="189"/>
      <c r="G48" s="185"/>
    </row>
    <row r="49" spans="1:7" s="159" customFormat="1" ht="29.25" thickBot="1" x14ac:dyDescent="0.25">
      <c r="A49" s="60" t="s">
        <v>81</v>
      </c>
      <c r="B49" s="61" t="s">
        <v>3</v>
      </c>
      <c r="C49" s="62"/>
      <c r="D49" s="140"/>
      <c r="E49" s="167"/>
      <c r="F49" s="189"/>
      <c r="G49" s="185"/>
    </row>
    <row r="50" spans="1:7" ht="24" customHeight="1" x14ac:dyDescent="0.2">
      <c r="A50" s="247" t="s">
        <v>105</v>
      </c>
      <c r="B50" s="248"/>
      <c r="C50" s="248"/>
      <c r="D50" s="249"/>
      <c r="E50" s="177"/>
    </row>
    <row r="51" spans="1:7" ht="14.25" customHeight="1" x14ac:dyDescent="0.2">
      <c r="A51" s="250" t="s">
        <v>66</v>
      </c>
      <c r="B51" s="251"/>
      <c r="C51" s="251"/>
      <c r="D51" s="252"/>
      <c r="E51" s="177"/>
    </row>
    <row r="52" spans="1:7" ht="12" customHeight="1" x14ac:dyDescent="0.2">
      <c r="A52" s="253" t="s">
        <v>65</v>
      </c>
      <c r="B52" s="254"/>
      <c r="C52" s="254"/>
      <c r="D52" s="255"/>
      <c r="E52" s="178"/>
    </row>
    <row r="53" spans="1:7" s="160" customFormat="1" ht="42.75" customHeight="1" thickBot="1" x14ac:dyDescent="0.25">
      <c r="A53" s="256" t="s">
        <v>107</v>
      </c>
      <c r="B53" s="257"/>
      <c r="C53" s="257"/>
      <c r="D53" s="258"/>
      <c r="E53" s="197"/>
      <c r="F53" s="186"/>
      <c r="G53" s="183"/>
    </row>
    <row r="54" spans="1:7" x14ac:dyDescent="0.2">
      <c r="A54" s="28"/>
      <c r="B54" s="24"/>
      <c r="C54" s="24"/>
      <c r="D54" s="24"/>
      <c r="E54" s="179"/>
    </row>
    <row r="55" spans="1:7" x14ac:dyDescent="0.2">
      <c r="A55" s="28"/>
      <c r="B55" s="24"/>
      <c r="C55" s="24"/>
      <c r="D55" s="24"/>
      <c r="E55" s="179"/>
    </row>
    <row r="56" spans="1:7" x14ac:dyDescent="0.2">
      <c r="A56" s="28"/>
      <c r="B56" s="24"/>
      <c r="C56" s="24"/>
      <c r="D56" s="24"/>
      <c r="E56" s="179"/>
    </row>
    <row r="57" spans="1:7" x14ac:dyDescent="0.2">
      <c r="A57" s="28"/>
      <c r="B57" s="24"/>
      <c r="C57" s="24"/>
      <c r="D57" s="24"/>
      <c r="E57" s="179"/>
    </row>
    <row r="58" spans="1:7" x14ac:dyDescent="0.2">
      <c r="A58" s="28"/>
      <c r="B58" s="24"/>
      <c r="C58" s="24"/>
      <c r="D58" s="24"/>
      <c r="E58" s="179"/>
    </row>
    <row r="59" spans="1:7" x14ac:dyDescent="0.2">
      <c r="A59" s="28"/>
      <c r="B59" s="24"/>
      <c r="C59" s="24"/>
      <c r="D59" s="24"/>
      <c r="E59" s="179"/>
    </row>
    <row r="60" spans="1:7" x14ac:dyDescent="0.2">
      <c r="A60" s="28"/>
      <c r="B60" s="24"/>
      <c r="C60" s="24"/>
      <c r="D60" s="24"/>
      <c r="E60" s="179"/>
    </row>
    <row r="61" spans="1:7" x14ac:dyDescent="0.2">
      <c r="A61" s="28"/>
      <c r="B61" s="24"/>
      <c r="C61" s="24"/>
      <c r="D61" s="24"/>
      <c r="E61" s="179"/>
    </row>
    <row r="62" spans="1:7" x14ac:dyDescent="0.2">
      <c r="A62" s="28"/>
      <c r="B62" s="24"/>
      <c r="C62" s="24"/>
      <c r="D62" s="24"/>
      <c r="E62" s="179"/>
    </row>
    <row r="63" spans="1:7" x14ac:dyDescent="0.2">
      <c r="A63" s="28"/>
      <c r="B63" s="24"/>
      <c r="C63" s="24"/>
      <c r="D63" s="24"/>
      <c r="E63" s="179"/>
    </row>
    <row r="64" spans="1:7" x14ac:dyDescent="0.2">
      <c r="A64" s="28"/>
      <c r="B64" s="24"/>
      <c r="C64" s="24"/>
      <c r="D64" s="24"/>
      <c r="E64" s="179"/>
    </row>
    <row r="65" spans="1:5" x14ac:dyDescent="0.2">
      <c r="A65" s="28"/>
      <c r="B65" s="24"/>
      <c r="C65" s="24"/>
      <c r="D65" s="24"/>
      <c r="E65" s="179"/>
    </row>
  </sheetData>
  <sheetProtection selectLockedCells="1"/>
  <mergeCells count="14">
    <mergeCell ref="E7:E8"/>
    <mergeCell ref="B7:C7"/>
    <mergeCell ref="A7:A8"/>
    <mergeCell ref="A3:D3"/>
    <mergeCell ref="A4:D4"/>
    <mergeCell ref="A5:D5"/>
    <mergeCell ref="E4:G4"/>
    <mergeCell ref="F7:F8"/>
    <mergeCell ref="G7:G8"/>
    <mergeCell ref="A50:D50"/>
    <mergeCell ref="A51:D51"/>
    <mergeCell ref="A52:D52"/>
    <mergeCell ref="A53:D53"/>
    <mergeCell ref="D7:D8"/>
  </mergeCells>
  <pageMargins left="0.25" right="0.25"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O20"/>
  <sheetViews>
    <sheetView showGridLines="0" view="pageBreakPreview" zoomScale="115" zoomScaleNormal="100" zoomScaleSheetLayoutView="115" workbookViewId="0">
      <selection activeCell="A6" sqref="A6:L6"/>
    </sheetView>
  </sheetViews>
  <sheetFormatPr baseColWidth="10" defaultRowHeight="12.75" x14ac:dyDescent="0.2"/>
  <cols>
    <col min="1" max="1" width="29" style="29" customWidth="1"/>
    <col min="2" max="7" width="11.140625" style="6" customWidth="1"/>
    <col min="8" max="8" width="11.42578125" style="6" customWidth="1"/>
    <col min="9" max="10" width="11.140625" style="6" customWidth="1"/>
    <col min="11" max="11" width="11.140625" style="24" customWidth="1"/>
    <col min="12" max="12" width="19.140625" style="24" customWidth="1"/>
    <col min="13" max="13" width="10.5703125" style="24" customWidth="1"/>
    <col min="14" max="14" width="31" style="191" customWidth="1"/>
    <col min="15" max="15" width="40.7109375" style="161" customWidth="1"/>
    <col min="16" max="16384" width="11.42578125" style="156"/>
  </cols>
  <sheetData>
    <row r="1" spans="1:15" ht="15" x14ac:dyDescent="0.25">
      <c r="A1" s="151" t="str">
        <f>CONCATENATE("Année 2025- Département ",'Page de garde'!C17)</f>
        <v xml:space="preserve">Année 2025- Département </v>
      </c>
      <c r="B1" s="117"/>
      <c r="C1" s="118"/>
      <c r="D1" s="119"/>
      <c r="E1" s="118"/>
      <c r="F1" s="120"/>
      <c r="G1" s="121"/>
      <c r="H1" s="121"/>
      <c r="I1" s="122"/>
      <c r="J1" s="123"/>
      <c r="K1" s="122"/>
      <c r="L1" s="147"/>
      <c r="M1" s="169"/>
    </row>
    <row r="2" spans="1:15" ht="8.1" customHeight="1" x14ac:dyDescent="0.2">
      <c r="A2" s="124"/>
      <c r="B2" s="125"/>
      <c r="C2" s="125"/>
      <c r="D2" s="125"/>
      <c r="E2" s="125"/>
      <c r="F2" s="126"/>
      <c r="G2" s="126"/>
      <c r="H2" s="126"/>
      <c r="I2" s="125"/>
      <c r="J2" s="125"/>
      <c r="K2" s="125"/>
      <c r="L2" s="148"/>
      <c r="M2" s="125"/>
    </row>
    <row r="3" spans="1:15" s="162" customFormat="1" ht="29.25" customHeight="1" x14ac:dyDescent="0.3">
      <c r="A3" s="286" t="s">
        <v>27</v>
      </c>
      <c r="B3" s="287"/>
      <c r="C3" s="287"/>
      <c r="D3" s="287"/>
      <c r="E3" s="287"/>
      <c r="F3" s="287"/>
      <c r="G3" s="287"/>
      <c r="H3" s="287"/>
      <c r="I3" s="287"/>
      <c r="J3" s="287"/>
      <c r="K3" s="287"/>
      <c r="L3" s="288"/>
      <c r="M3" s="152"/>
      <c r="N3" s="191"/>
      <c r="O3" s="161"/>
    </row>
    <row r="4" spans="1:15" ht="8.1" customHeight="1" x14ac:dyDescent="0.2">
      <c r="A4" s="127"/>
      <c r="B4" s="125"/>
      <c r="C4" s="125"/>
      <c r="D4" s="125"/>
      <c r="E4" s="125"/>
      <c r="F4" s="125"/>
      <c r="G4" s="125"/>
      <c r="H4" s="125"/>
      <c r="I4" s="125"/>
      <c r="J4" s="125"/>
      <c r="K4" s="125"/>
      <c r="L4" s="148"/>
      <c r="M4" s="125"/>
    </row>
    <row r="5" spans="1:15" ht="31.5" customHeight="1" thickBot="1" x14ac:dyDescent="0.3">
      <c r="A5" s="289" t="s">
        <v>106</v>
      </c>
      <c r="B5" s="290"/>
      <c r="C5" s="290"/>
      <c r="D5" s="290"/>
      <c r="E5" s="290"/>
      <c r="F5" s="290"/>
      <c r="G5" s="290"/>
      <c r="H5" s="290"/>
      <c r="I5" s="290"/>
      <c r="J5" s="290"/>
      <c r="K5" s="290"/>
      <c r="L5" s="291"/>
      <c r="M5" s="153"/>
      <c r="N5" s="192"/>
    </row>
    <row r="6" spans="1:15" ht="12.75" customHeight="1" x14ac:dyDescent="0.2">
      <c r="A6" s="292" t="s">
        <v>1</v>
      </c>
      <c r="B6" s="293"/>
      <c r="C6" s="293"/>
      <c r="D6" s="293"/>
      <c r="E6" s="293"/>
      <c r="F6" s="293"/>
      <c r="G6" s="293"/>
      <c r="H6" s="293"/>
      <c r="I6" s="293"/>
      <c r="J6" s="293"/>
      <c r="K6" s="293"/>
      <c r="L6" s="294"/>
      <c r="M6" s="295" t="s">
        <v>82</v>
      </c>
      <c r="N6" s="296"/>
      <c r="O6" s="297"/>
    </row>
    <row r="7" spans="1:15" ht="8.1" customHeight="1" thickBot="1" x14ac:dyDescent="0.25">
      <c r="A7" s="128"/>
      <c r="B7" s="129"/>
      <c r="C7" s="129"/>
      <c r="D7" s="129"/>
      <c r="E7" s="129"/>
      <c r="F7" s="129"/>
      <c r="G7" s="129"/>
      <c r="H7" s="129"/>
      <c r="I7" s="129"/>
      <c r="J7" s="129"/>
      <c r="K7" s="130"/>
      <c r="L7" s="149"/>
      <c r="M7" s="298"/>
      <c r="N7" s="299"/>
      <c r="O7" s="300"/>
    </row>
    <row r="8" spans="1:15" ht="60.75" customHeight="1" x14ac:dyDescent="0.2">
      <c r="A8" s="282" t="s">
        <v>46</v>
      </c>
      <c r="B8" s="63" t="s">
        <v>15</v>
      </c>
      <c r="C8" s="64" t="s">
        <v>16</v>
      </c>
      <c r="D8" s="64" t="s">
        <v>12</v>
      </c>
      <c r="E8" s="64" t="s">
        <v>18</v>
      </c>
      <c r="F8" s="64" t="s">
        <v>53</v>
      </c>
      <c r="G8" s="65" t="s">
        <v>30</v>
      </c>
      <c r="H8" s="65" t="s">
        <v>55</v>
      </c>
      <c r="I8" s="64" t="s">
        <v>19</v>
      </c>
      <c r="J8" s="84" t="s">
        <v>17</v>
      </c>
      <c r="K8" s="112" t="s">
        <v>2</v>
      </c>
      <c r="L8" s="284" t="s">
        <v>75</v>
      </c>
      <c r="M8" s="280" t="s">
        <v>97</v>
      </c>
      <c r="N8" s="301" t="str">
        <f>IF(OR(N10&lt;&gt;"",N11&lt;&gt;"",N12&lt;&gt;"",N13&lt;&gt;"",N14&lt;&gt;"",N15&lt;&gt;"",N16&lt;&gt;""),"Erreur(s) détectée(s) dans le tableau II :","")</f>
        <v/>
      </c>
      <c r="O8" s="303" t="str">
        <f>IF(OR(O10&lt;&gt;"",O11&lt;&gt;"",O12&lt;&gt;"",O13&lt;&gt;"",O14&lt;&gt;"",O15&lt;&gt;"",O16&lt;&gt;""),"Erreur(s) détectée(s) 
[comparaison entre le tableau I et le tableau II]  :","")</f>
        <v/>
      </c>
    </row>
    <row r="9" spans="1:15" ht="19.5" customHeight="1" thickBot="1" x14ac:dyDescent="0.25">
      <c r="A9" s="283"/>
      <c r="B9" s="66">
        <v>1</v>
      </c>
      <c r="C9" s="67">
        <v>2</v>
      </c>
      <c r="D9" s="67">
        <v>3</v>
      </c>
      <c r="E9" s="67">
        <v>4</v>
      </c>
      <c r="F9" s="67">
        <v>5</v>
      </c>
      <c r="G9" s="68" t="s">
        <v>31</v>
      </c>
      <c r="H9" s="68" t="s">
        <v>54</v>
      </c>
      <c r="I9" s="67">
        <v>6</v>
      </c>
      <c r="J9" s="85">
        <v>7</v>
      </c>
      <c r="K9" s="113">
        <v>8</v>
      </c>
      <c r="L9" s="285"/>
      <c r="M9" s="281"/>
      <c r="N9" s="302"/>
      <c r="O9" s="304"/>
    </row>
    <row r="10" spans="1:15" ht="27" customHeight="1" x14ac:dyDescent="0.2">
      <c r="A10" s="69" t="s">
        <v>88</v>
      </c>
      <c r="B10" s="70" t="s">
        <v>3</v>
      </c>
      <c r="C10" s="71" t="s">
        <v>3</v>
      </c>
      <c r="D10" s="71" t="s">
        <v>3</v>
      </c>
      <c r="E10" s="71" t="s">
        <v>3</v>
      </c>
      <c r="F10" s="78" t="s">
        <v>3</v>
      </c>
      <c r="G10" s="81" t="s">
        <v>3</v>
      </c>
      <c r="H10" s="81" t="s">
        <v>3</v>
      </c>
      <c r="I10" s="78" t="s">
        <v>3</v>
      </c>
      <c r="J10" s="78" t="s">
        <v>3</v>
      </c>
      <c r="K10" s="114" t="s">
        <v>3</v>
      </c>
      <c r="L10" s="141"/>
      <c r="M10" s="171" t="str">
        <f>'par catégorie'!C9</f>
        <v>NR</v>
      </c>
      <c r="N10" s="193" t="str">
        <f>IF(K10=SUM(B10,C10,D10,E10,F10,I10,J10),"",IF(AND(OR(OR(B10="NR",B10="ND"),OR(C10="NR",C10="ND"),OR(D10="NR",D10="ND"),OR(E10="NR",E10="ND"),OR(F10="NR",F10="ND"),OR(I10="NR",I10="ND"),OR(J10="NR",J10="ND")),OR(K10="ND",K10="NR")),"","Vérifier la somme des ETP de personnel médical"))</f>
        <v/>
      </c>
      <c r="O10" s="163" t="str">
        <f>IF(K10=M10,"",IF(AND(K10&lt;&gt;"NR",M10&lt;&gt;"NR"),"Vérifier la cohérence des ETP de personnel médical avec le tableau I : "&amp;'par catégorie'!C9&amp;" ETP déclarés dans le tableau I ",""))</f>
        <v/>
      </c>
    </row>
    <row r="11" spans="1:15" ht="27" customHeight="1" x14ac:dyDescent="0.2">
      <c r="A11" s="72" t="s">
        <v>14</v>
      </c>
      <c r="B11" s="77" t="s">
        <v>3</v>
      </c>
      <c r="C11" s="78" t="s">
        <v>3</v>
      </c>
      <c r="D11" s="73" t="s">
        <v>3</v>
      </c>
      <c r="E11" s="73" t="s">
        <v>3</v>
      </c>
      <c r="F11" s="79" t="s">
        <v>3</v>
      </c>
      <c r="G11" s="82" t="s">
        <v>3</v>
      </c>
      <c r="H11" s="82" t="s">
        <v>3</v>
      </c>
      <c r="I11" s="79" t="s">
        <v>3</v>
      </c>
      <c r="J11" s="79" t="s">
        <v>3</v>
      </c>
      <c r="K11" s="114" t="s">
        <v>3</v>
      </c>
      <c r="L11" s="142"/>
      <c r="M11" s="171" t="str">
        <f>'par catégorie'!C12</f>
        <v>NR</v>
      </c>
      <c r="N11" s="193" t="str">
        <f>IF(K11=SUM(B11,C11,D11,E11,F11,I11,J11),"",IF(AND(OR(OR(B11="NR",B11="ND"),OR(C11="NR",C11="ND"),OR(D11="NR",D11="ND"),OR(E11="NR",E11="ND"),OR(F11="NR",F11="ND"),OR(I11="NR",I11="ND"),OR(J11="NR",J11="ND")),OR(K11="ND",K11="NR")),"","Vérifier la somme des ETP de psychologues"))</f>
        <v/>
      </c>
      <c r="O11" s="163" t="str">
        <f>IF(K11=M11,"",IF(AND(K11&lt;&gt;"NR",M11&lt;&gt;"NR"),"Vérifier la cohérence des ETP de personnel médical avec le tableau I : "&amp;'par catégorie'!C12&amp;" ETP déclarés dans le tableau I",""))</f>
        <v/>
      </c>
    </row>
    <row r="12" spans="1:15" ht="27" customHeight="1" x14ac:dyDescent="0.2">
      <c r="A12" s="72" t="s">
        <v>93</v>
      </c>
      <c r="B12" s="77" t="s">
        <v>3</v>
      </c>
      <c r="C12" s="78" t="s">
        <v>3</v>
      </c>
      <c r="D12" s="73" t="s">
        <v>3</v>
      </c>
      <c r="E12" s="73" t="s">
        <v>3</v>
      </c>
      <c r="F12" s="79" t="s">
        <v>3</v>
      </c>
      <c r="G12" s="82" t="s">
        <v>3</v>
      </c>
      <c r="H12" s="82" t="s">
        <v>3</v>
      </c>
      <c r="I12" s="79" t="s">
        <v>3</v>
      </c>
      <c r="J12" s="79" t="s">
        <v>3</v>
      </c>
      <c r="K12" s="114" t="s">
        <v>3</v>
      </c>
      <c r="L12" s="142"/>
      <c r="M12" s="171" t="str">
        <f>'par catégorie'!C13</f>
        <v>NR</v>
      </c>
      <c r="N12" s="193" t="str">
        <f>IF(K12=SUM(B12,C12,D12,E12,F12,I12,J12),"",IF(AND(OR(OR(B12="NR",B12="ND"),OR(C12="NR",C12="ND"),OR(D12="NR",D12="ND"),OR(E12="NR",E12="ND"),OR(F12="NR",F12="ND"),OR(I12="NR",I12="ND"),OR(J12="NR",J12="ND")),OR(K12="ND",K12="NR")),"","Vérifier la somme des ETP de personnel paramédical"))</f>
        <v/>
      </c>
      <c r="O12" s="163" t="str">
        <f>IF(K12=M12,"",IF(AND(K12&lt;&gt;"NR",M12&lt;&gt;"NR"),"Vérifier la cohérence des ETP de personnel médical avec le tableau I : "&amp;'par catégorie'!C13&amp;" ETP déclarés dans le tableau I",""))</f>
        <v/>
      </c>
    </row>
    <row r="13" spans="1:15" ht="27" customHeight="1" x14ac:dyDescent="0.2">
      <c r="A13" s="72" t="s">
        <v>94</v>
      </c>
      <c r="B13" s="77" t="s">
        <v>3</v>
      </c>
      <c r="C13" s="78" t="s">
        <v>3</v>
      </c>
      <c r="D13" s="73" t="s">
        <v>3</v>
      </c>
      <c r="E13" s="73" t="s">
        <v>3</v>
      </c>
      <c r="F13" s="79" t="s">
        <v>3</v>
      </c>
      <c r="G13" s="82" t="s">
        <v>3</v>
      </c>
      <c r="H13" s="82" t="s">
        <v>3</v>
      </c>
      <c r="I13" s="79" t="s">
        <v>3</v>
      </c>
      <c r="J13" s="79" t="s">
        <v>3</v>
      </c>
      <c r="K13" s="114" t="s">
        <v>3</v>
      </c>
      <c r="L13" s="142"/>
      <c r="M13" s="171" t="str">
        <f>'par catégorie'!C20</f>
        <v>NR</v>
      </c>
      <c r="N13" s="193" t="str">
        <f>IF(K13=SUM(B13,C13,D13,E13,F13,I13,J13),"",IF(AND(OR(OR(B13="NR",B13="ND"),OR(C13="NR",C13="ND"),OR(D13="NR",D13="ND"),OR(E13="NR",E13="ND"),OR(F13="NR",F13="ND"),OR(I13="NR",I13="ND"),OR(J13="NR",J13="ND")),OR(K13="ND",K13="NR")),"","Vérifier la somme des ETP de personnel social et éducatif"))</f>
        <v/>
      </c>
      <c r="O13" s="163" t="str">
        <f>IF(K13=M13,"",IF(AND(K13&lt;&gt;"NR",M13&lt;&gt;"NR"),"Vérifier la cohérence des ETP de personnel médical avec le tableau I : "&amp;'par catégorie'!C20&amp;" ETP déclarés dans le tableau I",""))</f>
        <v/>
      </c>
    </row>
    <row r="14" spans="1:15" ht="27" customHeight="1" x14ac:dyDescent="0.2">
      <c r="A14" s="131" t="s">
        <v>91</v>
      </c>
      <c r="B14" s="77" t="s">
        <v>3</v>
      </c>
      <c r="C14" s="78" t="s">
        <v>3</v>
      </c>
      <c r="D14" s="73" t="s">
        <v>3</v>
      </c>
      <c r="E14" s="73" t="s">
        <v>3</v>
      </c>
      <c r="F14" s="79" t="s">
        <v>3</v>
      </c>
      <c r="G14" s="82" t="s">
        <v>3</v>
      </c>
      <c r="H14" s="82" t="s">
        <v>3</v>
      </c>
      <c r="I14" s="79" t="s">
        <v>3</v>
      </c>
      <c r="J14" s="79" t="s">
        <v>3</v>
      </c>
      <c r="K14" s="114" t="s">
        <v>3</v>
      </c>
      <c r="L14" s="142"/>
      <c r="M14" s="171" t="str">
        <f>'par catégorie'!C32</f>
        <v>NR</v>
      </c>
      <c r="N14" s="193" t="str">
        <f>IF(K14=SUM(B14,C14,D14,E14,F14,I14,J14),"",IF(AND(OR(OR(B14="NR",B14="ND"),OR(C14="NR",C14="ND"),OR(D14="NR",D14="ND"),OR(E14="NR",E14="ND"),OR(F14="NR",F14="ND"),OR(I14="NR",I14="ND"),OR(J14="NR",J14="ND")),OR(K14="ND",K14="NR")),"","Vérifier la somme des ETP de personnels médico-techniques"))</f>
        <v/>
      </c>
      <c r="O14" s="163" t="str">
        <f>IF(K14=M14,"",IF(AND(K14&lt;&gt;"NR",M14&lt;&gt;"NR"),"Vérifier la cohérence des ETP de personnel médical avec le tableau I : "&amp;'par catégorie'!C32&amp;" ETP déclarés dans le tableau I",""))</f>
        <v/>
      </c>
    </row>
    <row r="15" spans="1:15" ht="30.75" customHeight="1" thickBot="1" x14ac:dyDescent="0.25">
      <c r="A15" s="132" t="s">
        <v>92</v>
      </c>
      <c r="B15" s="77" t="s">
        <v>3</v>
      </c>
      <c r="C15" s="78" t="s">
        <v>3</v>
      </c>
      <c r="D15" s="74" t="s">
        <v>3</v>
      </c>
      <c r="E15" s="74" t="s">
        <v>3</v>
      </c>
      <c r="F15" s="80" t="s">
        <v>3</v>
      </c>
      <c r="G15" s="83" t="s">
        <v>3</v>
      </c>
      <c r="H15" s="83" t="s">
        <v>3</v>
      </c>
      <c r="I15" s="80" t="s">
        <v>3</v>
      </c>
      <c r="J15" s="80" t="s">
        <v>3</v>
      </c>
      <c r="K15" s="115" t="s">
        <v>3</v>
      </c>
      <c r="L15" s="143"/>
      <c r="M15" s="171" t="str">
        <f>'par catégorie'!C36</f>
        <v>NR</v>
      </c>
      <c r="N15" s="193" t="str">
        <f>IF(K15=SUM(B15,C15,D15,E15,F15,I15,J15),"",IF(AND(OR(OR(B15="NR",B15="ND"),OR(C15="NR",C15="ND"),OR(D15="NR",D15="ND"),OR(E15="NR",E15="ND"),OR(F15="NR",F15="ND"),OR(I15="NR",I15="ND"),OR(J15="NR",J15="ND")),OR(K15="ND",K15="NR")),"","Vérifier la somme des ETP de personnels administratifs et techniques"))</f>
        <v/>
      </c>
      <c r="O15" s="163" t="str">
        <f>IF(K15=M15,"",IF(AND(K15&lt;&gt;"NR",M15&lt;&gt;"NR"),"Vérifier la cohérence des ETP de personnel médical avec le tableau I : "&amp;'par catégorie'!C36&amp;" ETP déclarés dans le tableau I",""))</f>
        <v/>
      </c>
    </row>
    <row r="16" spans="1:15" s="164" customFormat="1" ht="31.5" customHeight="1" thickBot="1" x14ac:dyDescent="0.25">
      <c r="A16" s="41" t="s">
        <v>38</v>
      </c>
      <c r="B16" s="107" t="s">
        <v>3</v>
      </c>
      <c r="C16" s="107" t="s">
        <v>3</v>
      </c>
      <c r="D16" s="107" t="s">
        <v>3</v>
      </c>
      <c r="E16" s="107" t="s">
        <v>3</v>
      </c>
      <c r="F16" s="107" t="s">
        <v>3</v>
      </c>
      <c r="G16" s="108" t="s">
        <v>3</v>
      </c>
      <c r="H16" s="108" t="s">
        <v>3</v>
      </c>
      <c r="I16" s="109" t="s">
        <v>3</v>
      </c>
      <c r="J16" s="110" t="s">
        <v>3</v>
      </c>
      <c r="K16" s="111" t="s">
        <v>3</v>
      </c>
      <c r="L16" s="95"/>
      <c r="M16" s="171" t="str">
        <f>'par catégorie'!C40</f>
        <v>NR</v>
      </c>
      <c r="N16" s="193" t="str">
        <f>IF(K16=SUM(B16,C16,D16,E16,F16,I16,J16),"",IF(AND(OR(OR(B16="NR",B16="ND"),OR(C16="NR",C16="ND"),OR(D16="NR",D16="ND"),OR(E16="NR",E16="ND"),OR(F16="NR",F16="ND"),OR(I16="NR",I16="ND"),OR(J16="NR",J16="ND")),OR(K16="ND",K16="NR")),"","Vérifier la somme des ETP totaux"))</f>
        <v/>
      </c>
      <c r="O16" s="163" t="str">
        <f>IF(K16=M16,"",IF(AND(K16&lt;&gt;"NR",M16&lt;&gt;"NR"),"Vérifier la cohérence des ETP de personnel médical avec le tableau I : "&amp;'par catégorie'!C40&amp;" ETP déclarés dans le tableau I",""))</f>
        <v/>
      </c>
    </row>
    <row r="17" spans="1:15" s="164" customFormat="1" ht="65.25" customHeight="1" x14ac:dyDescent="0.2">
      <c r="A17" s="134" t="str">
        <f>IF(OR(B17&lt;&gt;"",C17&lt;&gt;"",D17&lt;&gt;"",E17&lt;&gt;"",F17&lt;&gt;"",G17&lt;&gt;"",H17&lt;&gt;"",I17&lt;&gt;"",J17&lt;&gt;"",K17&lt;&gt;""),"Erreur(s) détectée(s) :","")</f>
        <v/>
      </c>
      <c r="B17" s="116" t="str">
        <f>IF(B16=SUM(B10:B15),"",IF(AND(OR(OR(B10="NR",B10="ND"),OR(B11="NR",B11="ND"),OR(B12="NR",B12="ND"),OR(B13="NR",B13="ND"),OR(B14="NR",B14="ND"),OR(B15="NR",B15="ND")),OR(B16= "ND",B16= "NR")),"","Vérifier la somme des ETP de prophylaxie sanitaire"))</f>
        <v/>
      </c>
      <c r="C17" s="116" t="str">
        <f>IF(C16=SUM(C10:C15),"",IF(AND(OR(OR(C10="NR",C10="ND"),OR(C11="NR",C11="ND"),OR(C12="NR",C12="ND"),OR(C13="NR",C13="ND"),OR(C14="NR",C14="ND"),OR(C15="NR",C15="ND")),OR(C16= "ND",C16= "NR")),"","Vérifier la somme des ETP de PMI et centres de planification"))</f>
        <v/>
      </c>
      <c r="D17" s="116" t="str">
        <f>IF(D16=SUM(D10:D15),"",IF(AND(OR(OR(D10="NR",D10="ND"),OR(D11="NR",D11="ND"),OR(D12="NR",D12="ND"),OR(D13="NR",D13="ND"),OR(D14="NR",D14="ND"),OR(D15="NR",D15="ND")),OR(D16= "ND",D16= "NR")),"","Vérifier la somme des ETP d'ASE"))</f>
        <v/>
      </c>
      <c r="E17" s="116" t="str">
        <f>IF(E16=SUM(E10:E15),"",IF(AND(OR(OR(E10="NR",E10="ND"),OR(E11="NR",E11="ND"),OR(E12="NR",E12="ND"),OR(E13="NR",E13="ND"),OR(E14="NR",E14="ND"),OR(E15="NR",E15="ND")),OR(E16= "ND",E16= "NR")),"","Vérifier la somme des ETP d'insertion"))</f>
        <v/>
      </c>
      <c r="F17" s="116" t="str">
        <f t="shared" ref="F17" si="0">IF(F16=SUM(F10:F15),"",IF(AND(OR(OR(F10="NR",F10="ND"),OR(F11="NR",F11="ND"),OR(F12="NR",F12="ND"),OR(F13="NR",F13="ND"),OR(F14="NR",F14="ND"),OR(F15="NR",F15="ND")),OR(F16= "ND",F16= "NR")),"","Vérifier la somme des ETP de personnes âgées/handicapées"))</f>
        <v/>
      </c>
      <c r="G17" s="116" t="str">
        <f>IF(G16=SUM(G10:G15),"",IF(AND(OR(OR(G10="NR",G10="ND"),OR(G11="NR",G11="ND"),OR(G12="NR",G12="ND"),OR(G13="NR",G13="ND"),OR(G14="NR",G14="ND"),OR(G15="NR",G15="ND")),OR(G16= "ND",G16= "NR")),"","Vérifier la somme des ETP de personnes âgées"))</f>
        <v/>
      </c>
      <c r="H17" s="116" t="str">
        <f>IF(H16=SUM(H10:H15),"",IF(AND(OR(OR(H10="NR",H10="ND"),OR(H11="NR",H11="ND"),OR(H12="NR",H12="ND"),OR(H13="NR",H13="ND"),OR(H14="NR",H14="ND"),OR(H15="NR",H15="ND")),OR(H16= "ND",H16= "NR")),"","Vérifier la somme des ETP de personnes handicapées"))</f>
        <v/>
      </c>
      <c r="I17" s="116" t="str">
        <f>IF(I16=SUM(I10:I15),"",IF(AND(OR(OR(I10="NR",I10="ND"),OR(I11="NR",I11="ND"),OR(I12="NR",I12="ND"),OR(I13="NR",I13="ND"),OR(I14="NR",I14="ND"),OR(I15="NR",I15="ND")),OR(I16= "ND",I16= "NR")),"","Vérifier la somme des ETP d'action sociale polyvalente"))</f>
        <v/>
      </c>
      <c r="J17" s="116" t="str">
        <f>IF(J16=SUM(J10:J15),"",IF(AND(OR(OR(J10="NR",J10="ND"),OR(J11="NR",J11="ND"),OR(J12="NR",J12="ND"),OR(J13="NR",J13="ND"),OR(J14="NR",J14="ND"),OR(J15="NR",J15="ND")),OR(J16= "ND",J16= "NR")),"","Vérifier la somme des ETP d'activité générales et diverses"))</f>
        <v/>
      </c>
      <c r="K17" s="116" t="str">
        <f>IF(K16=SUM(K10:K15),"",IF(AND(OR(OR(K10="NR",K10="ND"),OR(K11="NR",K11="ND"),OR(K12="NR",K12="ND"),OR(K13="NR",K13="ND"),OR(K14="NR",K14="ND"),OR(K15="NR",K15="ND")),OR(K16= "ND",K16= "NR")),"","Vérifier la somme des ETP de l'ensemble"))</f>
        <v/>
      </c>
      <c r="L17" s="116"/>
      <c r="M17" s="170"/>
      <c r="N17" s="165"/>
      <c r="O17" s="166"/>
    </row>
    <row r="18" spans="1:15" x14ac:dyDescent="0.2">
      <c r="K18" s="6"/>
      <c r="L18" s="6"/>
      <c r="M18" s="6"/>
    </row>
    <row r="19" spans="1:15" x14ac:dyDescent="0.2">
      <c r="K19" s="6"/>
      <c r="L19" s="6"/>
      <c r="M19" s="6"/>
    </row>
    <row r="20" spans="1:15" x14ac:dyDescent="0.2">
      <c r="K20" s="6"/>
      <c r="L20" s="6"/>
      <c r="M20" s="6"/>
    </row>
  </sheetData>
  <sheetProtection selectLockedCells="1"/>
  <mergeCells count="9">
    <mergeCell ref="M8:M9"/>
    <mergeCell ref="A8:A9"/>
    <mergeCell ref="L8:L9"/>
    <mergeCell ref="A3:L3"/>
    <mergeCell ref="A5:L5"/>
    <mergeCell ref="A6:L6"/>
    <mergeCell ref="M6:O7"/>
    <mergeCell ref="N8:N9"/>
    <mergeCell ref="O8:O9"/>
  </mergeCells>
  <dataValidations count="2">
    <dataValidation errorStyle="warning" operator="greaterThanOrEqual" allowBlank="1" showInputMessage="1" showErrorMessage="1" sqref="M10:M16 B10:C15 D10:L12 E13:L13" xr:uid="{00000000-0002-0000-0200-000000000000}"/>
    <dataValidation operator="greaterThanOrEqual" allowBlank="1" showInputMessage="1" showErrorMessage="1" sqref="B17:M17 B16:C16 D15:L16" xr:uid="{00000000-0002-0000-0200-000001000000}"/>
  </dataValidations>
  <pageMargins left="0.25" right="0.25" top="0.75" bottom="0.75" header="0.3" footer="0.3"/>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B6"/>
  <sheetViews>
    <sheetView showGridLines="0" view="pageBreakPreview" zoomScaleNormal="100" zoomScaleSheetLayoutView="100" workbookViewId="0">
      <selection activeCell="C6" sqref="C6"/>
    </sheetView>
  </sheetViews>
  <sheetFormatPr baseColWidth="10" defaultRowHeight="12.75" x14ac:dyDescent="0.2"/>
  <cols>
    <col min="1" max="1" width="125.140625" style="21" customWidth="1"/>
    <col min="2" max="16384" width="11.42578125" style="21"/>
  </cols>
  <sheetData>
    <row r="1" spans="1:2" ht="15" x14ac:dyDescent="0.25">
      <c r="A1" s="135" t="str">
        <f>CONCATENATE("Année 2024 - Département ",'Page de garde'!C17)</f>
        <v xml:space="preserve">Année 2024 - Département </v>
      </c>
      <c r="B1" s="98"/>
    </row>
    <row r="2" spans="1:2" ht="15" x14ac:dyDescent="0.25">
      <c r="A2" s="135"/>
      <c r="B2" s="150"/>
    </row>
    <row r="3" spans="1:2" ht="15" x14ac:dyDescent="0.25">
      <c r="A3" s="136" t="s">
        <v>76</v>
      </c>
    </row>
    <row r="4" spans="1:2" ht="27.75" customHeight="1" x14ac:dyDescent="0.2">
      <c r="A4" s="133" t="str">
        <f>CONCATENATE("Si vous avez des remarques complémentaires à fournir sur les chiffres renseignés ou sur les éventuelles difficultés que vous rencontrez pour remplir le questionnaire, pour le département ", 'Page de garde'!C17, ", vous pouvez les indiquer dans l'encadré ci-dessous :")</f>
        <v>Si vous avez des remarques complémentaires à fournir sur les chiffres renseignés ou sur les éventuelles difficultés que vous rencontrez pour remplir le questionnaire, pour le département , vous pouvez les indiquer dans l'encadré ci-dessous :</v>
      </c>
    </row>
    <row r="5" spans="1:2" ht="13.5" thickBot="1" x14ac:dyDescent="0.25">
      <c r="A5" s="137"/>
    </row>
    <row r="6" spans="1:2" ht="241.5" customHeight="1" thickBot="1" x14ac:dyDescent="0.25">
      <c r="A6" s="181"/>
    </row>
  </sheetData>
  <sheetProtection selectLockedCells="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3"/>
  <sheetViews>
    <sheetView workbookViewId="0">
      <selection activeCell="A2" sqref="A1:A3"/>
    </sheetView>
  </sheetViews>
  <sheetFormatPr baseColWidth="10" defaultRowHeight="15" x14ac:dyDescent="0.25"/>
  <cols>
    <col min="1" max="16384" width="11.42578125" style="86"/>
  </cols>
  <sheetData>
    <row r="1" spans="1:1" x14ac:dyDescent="0.25">
      <c r="A1" s="87" t="s">
        <v>74</v>
      </c>
    </row>
    <row r="2" spans="1:1" x14ac:dyDescent="0.25">
      <c r="A2" s="86" t="s">
        <v>72</v>
      </c>
    </row>
    <row r="3" spans="1:1" x14ac:dyDescent="0.25">
      <c r="A3" s="86"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par catégorie</vt:lpstr>
      <vt:lpstr>par secteur</vt:lpstr>
      <vt:lpstr>remarques générales</vt:lpstr>
      <vt:lpstr>Feuil1</vt:lpstr>
      <vt:lpstr>'Page de garde'!Zone_d_impression</vt:lpstr>
      <vt:lpstr>'par catégorie'!Zone_d_impression</vt:lpstr>
      <vt:lpstr>'par secteur'!Zone_d_impression</vt:lpstr>
      <vt:lpstr>'remarques générales'!Zone_d_impression</vt:lpstr>
    </vt:vector>
  </TitlesOfParts>
  <Company>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DREES</dc:creator>
  <cp:lastModifiedBy>MOREL-JEAN, Constance (DREES/OSOL/BCL)</cp:lastModifiedBy>
  <cp:lastPrinted>2023-02-27T10:04:54Z</cp:lastPrinted>
  <dcterms:created xsi:type="dcterms:W3CDTF">1999-10-27T09:20:58Z</dcterms:created>
  <dcterms:modified xsi:type="dcterms:W3CDTF">2026-01-29T13:29:38Z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2026-01-29T10:38:36Z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3ba34120-9bc2-4c28-a684-e2ed084b3ac8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