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BPC\03_PUBLICATIONS\01-Publications\• Panoramas\Les etablissements de sante\ES_2026\6-Mise en ligne\MEL anticipée\Excel\"/>
    </mc:Choice>
  </mc:AlternateContent>
  <xr:revisionPtr revIDLastSave="0" documentId="13_ncr:1_{8993F867-04C0-44B8-9A16-B58D134F0253}" xr6:coauthVersionLast="47" xr6:coauthVersionMax="47" xr10:uidLastSave="{00000000-0000-0000-0000-000000000000}"/>
  <bookViews>
    <workbookView xWindow="-120" yWindow="-120" windowWidth="20730" windowHeight="11040" tabRatio="967" xr2:uid="{00000000-000D-0000-FFFF-FFFF00000000}"/>
  </bookViews>
  <sheets>
    <sheet name="ES_2026_F25  Graphique 1" sheetId="20" r:id="rId1"/>
    <sheet name="ES2026_F25 Tableau 1" sheetId="17" r:id="rId2"/>
    <sheet name="ES2026_F25 Tableau 2" sheetId="21" r:id="rId3"/>
    <sheet name="ES2026_F25 Graphique 2" sheetId="22" r:id="rId4"/>
    <sheet name="ES2026_F25  Graphique 3" sheetId="23" r:id="rId5"/>
    <sheet name="ES2026 _F25 Graphique 4" sheetId="24" r:id="rId6"/>
    <sheet name="ES2026_F25 Graphique 5" sheetId="18" r:id="rId7"/>
    <sheet name="E2026 F25 Graphique 6" sheetId="19" r:id="rId8"/>
    <sheet name="ES2026_F25 _Tableau compl A" sheetId="16" r:id="rId9"/>
    <sheet name="ES2026_F25_Tableau compl B" sheetId="14" r:id="rId10"/>
    <sheet name="ES2026_F25 Tableau compl C" sheetId="12" r:id="rId11"/>
    <sheet name="ES2026_F25_Tableau compl D" sheetId="1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6" i="18" l="1"/>
  <c r="V25" i="18"/>
  <c r="V24" i="18"/>
  <c r="V23" i="18"/>
  <c r="V22" i="18"/>
  <c r="V21" i="18"/>
  <c r="V20" i="18"/>
  <c r="V19" i="18"/>
  <c r="V18" i="18"/>
  <c r="V17" i="18"/>
</calcChain>
</file>

<file path=xl/sharedStrings.xml><?xml version="1.0" encoding="utf-8"?>
<sst xmlns="http://schemas.openxmlformats.org/spreadsheetml/2006/main" count="418" uniqueCount="122">
  <si>
    <t>Catégorie</t>
  </si>
  <si>
    <t>2005</t>
  </si>
  <si>
    <t>2006</t>
  </si>
  <si>
    <t>2007</t>
  </si>
  <si>
    <t>2008</t>
  </si>
  <si>
    <t>2009</t>
  </si>
  <si>
    <t>2010</t>
  </si>
  <si>
    <t>2011</t>
  </si>
  <si>
    <t>2012</t>
  </si>
  <si>
    <t>2013</t>
  </si>
  <si>
    <t>2014</t>
  </si>
  <si>
    <t>2015</t>
  </si>
  <si>
    <t>2016</t>
  </si>
  <si>
    <t>2017</t>
  </si>
  <si>
    <t>2018</t>
  </si>
  <si>
    <t>2019</t>
  </si>
  <si>
    <t>2020</t>
  </si>
  <si>
    <t>2021</t>
  </si>
  <si>
    <t>2022</t>
  </si>
  <si>
    <t>2023</t>
  </si>
  <si>
    <t>2024</t>
  </si>
  <si>
    <t>Ensemble des hôpitaux publics</t>
  </si>
  <si>
    <t>AP-HP</t>
  </si>
  <si>
    <t>Autres CHR</t>
  </si>
  <si>
    <t>CH spécialisés en psychiatrie</t>
  </si>
  <si>
    <t>CH ex-hôpitaux locaux</t>
  </si>
  <si>
    <t>Très grands CH</t>
  </si>
  <si>
    <t>Grands CH</t>
  </si>
  <si>
    <t>Moyens CH</t>
  </si>
  <si>
    <t>Petits CH</t>
  </si>
  <si>
    <t>Résultat d'exploitation</t>
  </si>
  <si>
    <t>dont compte 7722</t>
  </si>
  <si>
    <t>Résultat financier</t>
  </si>
  <si>
    <t>Résultat exceptionnel</t>
  </si>
  <si>
    <t>Résultat net</t>
  </si>
  <si>
    <t>Graphique 1 - Compte de résultat des hôpitaux publics depuis 2005</t>
  </si>
  <si>
    <t>Produits : total BP</t>
  </si>
  <si>
    <t>Produits : total EPRD</t>
  </si>
  <si>
    <t>Total du budget principal selon la nomenclature de l’EPRD, dont :</t>
  </si>
  <si>
    <t>Produits : titre 1</t>
  </si>
  <si>
    <t>Produits : titre 2</t>
  </si>
  <si>
    <t>Produits : titre 3</t>
  </si>
  <si>
    <t>Charges : total BP</t>
  </si>
  <si>
    <t>Charges : total EPRD</t>
  </si>
  <si>
    <t>Charges : titre 1</t>
  </si>
  <si>
    <t>Charges : titre 2</t>
  </si>
  <si>
    <t>Charges : titre 3</t>
  </si>
  <si>
    <t>Charges : titre 4</t>
  </si>
  <si>
    <t>Graphique 2 - Effort d'investissement, capacité d'autofinancement et dotation aux amortissements des hôpitaux publics depuis 2005</t>
  </si>
  <si>
    <t>Année</t>
  </si>
  <si>
    <t>Tous investissements</t>
  </si>
  <si>
    <t>Investissements courants</t>
  </si>
  <si>
    <t>Taux de vétusté des constructions</t>
  </si>
  <si>
    <t>Taux de vétusté des équipements</t>
  </si>
  <si>
    <t>Tableau 2 - Produits et charges des hôpitaux publics (budget principal) depuis 2019</t>
  </si>
  <si>
    <t>Graphique 6 - Proportion d’hôpitaux publics en situation de surendettement depuis 2005</t>
  </si>
  <si>
    <t/>
  </si>
  <si>
    <t>En situation de surendettement</t>
  </si>
  <si>
    <t>Ensemble des hôpitaux publics (hors 1675)</t>
  </si>
  <si>
    <t>Dotation aux amortissements</t>
  </si>
  <si>
    <t>En % des recettes</t>
  </si>
  <si>
    <t>Effort d’investissement</t>
  </si>
  <si>
    <t>Effort d’investissement hors PPP</t>
  </si>
  <si>
    <t>Capacité d’autofinancement</t>
  </si>
  <si>
    <t>BA personnes âgées (B, E, J)</t>
  </si>
  <si>
    <t>BA DNA + SIC (A)</t>
  </si>
  <si>
    <t>Autres budget annexes</t>
  </si>
  <si>
    <t xml:space="preserve">Effectif </t>
  </si>
  <si>
    <t>En millions d'euros</t>
  </si>
  <si>
    <t xml:space="preserve">Graphique 3 - Effort d'investissement des hôpitaux publics par type d'investissement depuis 2005 </t>
  </si>
  <si>
    <t xml:space="preserve"> En % de la valeur brute des immobilisations</t>
  </si>
  <si>
    <t>En %</t>
  </si>
  <si>
    <t>Investissements hors PPP</t>
  </si>
  <si>
    <t>dont investissements d'équipement</t>
  </si>
  <si>
    <t>dont investissements d'immobilier lourd</t>
  </si>
  <si>
    <t xml:space="preserve">En milliards d'euros </t>
  </si>
  <si>
    <r>
      <t xml:space="preserve">Assistance publique - Hôpitaux de Paris ; CHR : centre hospitalier régional ; CH : centre hospitalier. 
</t>
    </r>
    <r>
      <rPr>
        <b/>
        <sz val="8"/>
        <color rgb="FF000000"/>
        <rFont val="Arial"/>
        <family val="2"/>
      </rPr>
      <t xml:space="preserve">Champ &gt; </t>
    </r>
    <r>
      <rPr>
        <sz val="8"/>
        <color rgb="FF000000"/>
        <rFont val="Arial"/>
        <family val="2"/>
      </rPr>
      <t xml:space="preserve">France (incluant Saint-Martin et Saint-Barthélemy), hors SSA.
</t>
    </r>
    <r>
      <rPr>
        <b/>
        <sz val="8"/>
        <color rgb="FF000000"/>
        <rFont val="Arial"/>
        <family val="2"/>
      </rPr>
      <t>Sources &gt;</t>
    </r>
    <r>
      <rPr>
        <sz val="8"/>
        <color rgb="FF000000"/>
        <rFont val="Arial"/>
        <family val="2"/>
      </rPr>
      <t xml:space="preserve"> DGFiP, SAE, traitements Drees.</t>
    </r>
  </si>
  <si>
    <t>Durée apparente de la dette (en années)</t>
  </si>
  <si>
    <r>
      <t>Dette rapportée aux recettes (</t>
    </r>
    <r>
      <rPr>
        <b/>
        <sz val="8"/>
        <rFont val="Arial"/>
        <family val="2"/>
      </rPr>
      <t>en % des recettes)</t>
    </r>
  </si>
  <si>
    <t>Ratio d'indépendance financière (en % des capitaux permanents)</t>
  </si>
  <si>
    <t>Budget principal</t>
  </si>
  <si>
    <r>
      <t xml:space="preserve">AP-HP : Assistance publique - Hôpitaux de Paris ; CHR : centre hospitalier régional ; CH : centre hospitalier. 
</t>
    </r>
    <r>
      <rPr>
        <b/>
        <sz val="8"/>
        <color rgb="FF000000"/>
        <rFont val="Arial"/>
        <family val="2"/>
      </rPr>
      <t>Note &gt;</t>
    </r>
    <r>
      <rPr>
        <sz val="8"/>
        <color rgb="FF000000"/>
        <rFont val="Arial"/>
        <family val="2"/>
      </rPr>
      <t xml:space="preserve"> Évolution du nombre d'établissements cumulant au moins deux critères de dette lourde.
</t>
    </r>
    <r>
      <rPr>
        <b/>
        <sz val="8"/>
        <color rgb="FF000000"/>
        <rFont val="Arial"/>
        <family val="2"/>
      </rPr>
      <t>Champ &gt;</t>
    </r>
    <r>
      <rPr>
        <sz val="8"/>
        <color rgb="FF000000"/>
        <rFont val="Arial"/>
        <family val="2"/>
      </rPr>
      <t xml:space="preserve"> France (incluant Saint-Martin et Saint-Barthélemy), hors SSA.
</t>
    </r>
    <r>
      <rPr>
        <b/>
        <sz val="8"/>
        <color rgb="FF000000"/>
        <rFont val="Arial"/>
        <family val="2"/>
      </rPr>
      <t>Sources &gt;</t>
    </r>
    <r>
      <rPr>
        <sz val="8"/>
        <color rgb="FF000000"/>
        <rFont val="Arial"/>
        <family val="2"/>
      </rPr>
      <t xml:space="preserve"> DGFiP, SAE, traitements Drees.</t>
    </r>
  </si>
  <si>
    <t>En milliards d'euros</t>
  </si>
  <si>
    <t>dont investissements de construction</t>
  </si>
  <si>
    <t>Libellé</t>
  </si>
  <si>
    <t>Titre</t>
  </si>
  <si>
    <t>Les recettes du budget global</t>
  </si>
  <si>
    <t>Les dépenses du budget global</t>
  </si>
  <si>
    <t>Total du BP selon la nomenclature de l’EPRD, dont :</t>
  </si>
  <si>
    <t>Total du BP – somme des comptes de produits de classe 7</t>
  </si>
  <si>
    <t>titre 1 : produits versés par l’Assurance maladie</t>
  </si>
  <si>
    <t>titre 2 : produits à la charge des patients, organismes complémentaires, État</t>
  </si>
  <si>
    <t>titre 3 : autres produits</t>
  </si>
  <si>
    <t>titre 1 : charges de personnel</t>
  </si>
  <si>
    <t>titre 2 : charges à caractère médical</t>
  </si>
  <si>
    <t>titre 3 : charges à caractère hôtelier et général</t>
  </si>
  <si>
    <t>titre 4 : charges d'amortissement, de provisions financières et exceptionnelles</t>
  </si>
  <si>
    <t>Tableau complémentaire A - Décomposition du résultat net par type de budget en 2023 et 2024</t>
  </si>
  <si>
    <t>Catégorie d'établissement</t>
  </si>
  <si>
    <t>Tableau complémentaire B - Les recettes et les dépenses du budget global des hôpitaux publics depuis 2005</t>
  </si>
  <si>
    <t>Tableau complémentaire D - Marge brute des hôpitaux publics par catégorie d'établissement depuis 2005</t>
  </si>
  <si>
    <r>
      <t xml:space="preserve">AP-HP : Assistance publique - Hôpitaux de Paris ; CHR : centre hospitalier régional ; CH : centre hospitalier. 
</t>
    </r>
    <r>
      <rPr>
        <b/>
        <sz val="8"/>
        <color rgb="FF000000"/>
        <rFont val="Arial"/>
        <family val="2"/>
      </rPr>
      <t>Note &gt;</t>
    </r>
    <r>
      <rPr>
        <sz val="8"/>
        <color rgb="FF000000"/>
        <rFont val="Arial"/>
        <family val="2"/>
      </rPr>
      <t xml:space="preserve"> Les effectifs indiqués dénombrent des entités juridiques. Les hôpitaux publics sont classés en quatre catégories de taille, mesurées à partir de la somme des produits de leur budget global : les très grands CH (plus de 150 millions d’euros), les grands CH (plus de 70 millions d’euros), les CH moyens (entre 20 et 70 millions d’euros) et les petits CH (moins de 20 millions d’euros). En complément, certaines catégories d'établissements spécifiques ont été isolées (AP-HP, autres centres hospitaliers régionaux, centres hospitaliers spécialisés en psychiatrie et centres hospitaliers ex-hôpitaux locaux).
</t>
    </r>
    <r>
      <rPr>
        <b/>
        <sz val="8"/>
        <color rgb="FF000000"/>
        <rFont val="Arial"/>
        <family val="2"/>
      </rPr>
      <t>Champ &gt;</t>
    </r>
    <r>
      <rPr>
        <sz val="8"/>
        <color rgb="FF000000"/>
        <rFont val="Arial"/>
        <family val="2"/>
      </rPr>
      <t xml:space="preserve"> France (incluant Saint-Martin et Saint-Barthélemy), hors SSA.
</t>
    </r>
    <r>
      <rPr>
        <b/>
        <sz val="8"/>
        <color rgb="FF000000"/>
        <rFont val="Arial"/>
        <family val="2"/>
      </rPr>
      <t>Sources &gt;</t>
    </r>
    <r>
      <rPr>
        <sz val="8"/>
        <color rgb="FF000000"/>
        <rFont val="Arial"/>
        <family val="2"/>
      </rPr>
      <t xml:space="preserve"> DGFiP, SAE, traitements Drees.</t>
    </r>
  </si>
  <si>
    <t>Graphique 4 - Taux de vétusté des équipements et des constructions des hôpitaux publics depuis 2005</t>
  </si>
  <si>
    <t>Total du BP – somme des comptes de charges de classe 6</t>
  </si>
  <si>
    <r>
      <rPr>
        <b/>
        <sz val="8"/>
        <color rgb="FF000000"/>
        <rFont val="Arial"/>
        <family val="2"/>
      </rPr>
      <t>Note &gt;</t>
    </r>
    <r>
      <rPr>
        <sz val="8"/>
        <color rgb="FF000000"/>
        <rFont val="Arial"/>
        <family val="2"/>
      </rPr>
      <t xml:space="preserve"> Le compte 7722 (produits sur exercices antérieurs à la charge de l’Assurance maladie) est exclu du résultat exceptionnel et inclus dans le résultat d’exploitation, mais cette correction n’est pas effective entre 2006 et 2011 inclus, étant donné que le compte 772 n’est pas subdivisé sur cette période (anciennes instructions budgétaires et comptables M21).
</t>
    </r>
    <r>
      <rPr>
        <b/>
        <sz val="8"/>
        <color rgb="FF000000"/>
        <rFont val="Arial"/>
        <family val="2"/>
      </rPr>
      <t>Champ &gt;</t>
    </r>
    <r>
      <rPr>
        <sz val="8"/>
        <color rgb="FF000000"/>
        <rFont val="Arial"/>
        <family val="2"/>
      </rPr>
      <t xml:space="preserve"> France (incluant Saint-Martin et Saint-Barthélemy), hors SSA.
</t>
    </r>
    <r>
      <rPr>
        <b/>
        <sz val="8"/>
        <color rgb="FF000000"/>
        <rFont val="Arial"/>
        <family val="2"/>
      </rPr>
      <t>Sources &gt;</t>
    </r>
    <r>
      <rPr>
        <sz val="8"/>
        <color rgb="FF000000"/>
        <rFont val="Arial"/>
        <family val="2"/>
      </rPr>
      <t xml:space="preserve"> DGFiP, SAE, traitements Drees.</t>
    </r>
  </si>
  <si>
    <r>
      <t xml:space="preserve">EPRD : état prévisionnel des recettes et des dépenses ; BP : budget principal.
</t>
    </r>
    <r>
      <rPr>
        <b/>
        <sz val="8"/>
        <rFont val="Arial"/>
        <family val="2"/>
      </rPr>
      <t>Note &gt;</t>
    </r>
    <r>
      <rPr>
        <sz val="8"/>
        <rFont val="Arial"/>
        <family val="2"/>
      </rPr>
      <t xml:space="preserve"> La composition des titres de charges et de produits présentée ici est définie dans la nomenclature budgétaire de l'EPRD (annexe 2 de l’instruction M21), mise à jour chaque année. Elle est usuellement présentée sur le seul budget principal, et pas sur le budget global, contrairement aux autres indicateurs présentés dans cette publication. Les comptes de charges (comptes de classe 6) et de produits (comptes de classe 7) de la nomenclature M21 ne sont pas tous inclus dans cette décomposition et leur classification en titres de produits ou de charges ne repose pas uniquement sur le numéro du compte. En effet, certains comptes de charges à valeur positive sont classés parmi les titres de produits et inversement pour les comptes de produits à valeur négative. C’est le cas notamment des comptes renseignant les variations de stocks, rabais, remises et ristournes. Ainsi, la somme des titres de produits (respectivement de charges) définis selon les titres de l’EPRD (présentés dans ce tableau) ne correspond pas exactement à la somme des comptes de produits (respectivement de charges). Les autres produits (titre 3 des produits) correspondent, par exemple, aux prestations non médicales en direction principalement des patients et des accompagnants, aux subventions d’exploitation et aux fonds reçus, dont le Fonds pour l’emploi hospitalier (FEH) et le Fonds pour la modernisation des établissements de santé publics et privés (FMESPP), à des remboursements de frais et transferts de charges, ou encore aux produits financiers et aux produits exceptionnels liés à des cessions d’immobilisations.
</t>
    </r>
    <r>
      <rPr>
        <b/>
        <sz val="8"/>
        <rFont val="Arial"/>
        <family val="2"/>
      </rPr>
      <t>Champ &gt;</t>
    </r>
    <r>
      <rPr>
        <sz val="8"/>
        <rFont val="Arial"/>
        <family val="2"/>
      </rPr>
      <t xml:space="preserve"> France (incluant Saint-Martin et Saint-Barthélemy), hors SSA.
</t>
    </r>
    <r>
      <rPr>
        <b/>
        <sz val="8"/>
        <rFont val="Arial"/>
        <family val="2"/>
      </rPr>
      <t>Sources &gt;</t>
    </r>
    <r>
      <rPr>
        <sz val="8"/>
        <rFont val="Arial"/>
        <family val="2"/>
      </rPr>
      <t xml:space="preserve"> DGFiP, SAE, traitements Drees.</t>
    </r>
  </si>
  <si>
    <r>
      <rPr>
        <b/>
        <sz val="8"/>
        <color rgb="FF000000"/>
        <rFont val="Arial"/>
        <family val="2"/>
      </rPr>
      <t>Note &gt;</t>
    </r>
    <r>
      <rPr>
        <sz val="8"/>
        <color rgb="FF000000"/>
        <rFont val="Arial"/>
        <family val="2"/>
      </rPr>
      <t xml:space="preserve"> Distribution des établissements avec zéro, un, deux ou trois critères de surendettement, comme définis dans l’article D. 6145-70 du Code de la santé publique : 1/ un ratio d’indépendance financière, rapportant l’encours de la dette de long terme aux capitaux permanents, 
qui excède 50 % ; 2/ une durée apparente de la dette qui excède dix ans ; 3/ un encours de la dette rapporté aux recettes de l’établissement toutes activités confondues supérieur à 30 %. Le cumul d’au moins deux critères définit une situation de surendettement.
</t>
    </r>
    <r>
      <rPr>
        <b/>
        <sz val="8"/>
        <color rgb="FF000000"/>
        <rFont val="Arial"/>
        <family val="2"/>
      </rPr>
      <t>Champ &gt;</t>
    </r>
    <r>
      <rPr>
        <sz val="8"/>
        <color rgb="FF000000"/>
        <rFont val="Arial"/>
        <family val="2"/>
      </rPr>
      <t xml:space="preserve"> France (incluant Saint-Martin et Saint-Barthélemy), hors SSA.
</t>
    </r>
    <r>
      <rPr>
        <b/>
        <sz val="8"/>
        <color rgb="FF000000"/>
        <rFont val="Arial"/>
        <family val="2"/>
      </rPr>
      <t>Sources &gt;</t>
    </r>
    <r>
      <rPr>
        <sz val="8"/>
        <color rgb="FF000000"/>
        <rFont val="Arial"/>
        <family val="2"/>
      </rPr>
      <t xml:space="preserve"> DGFiP, SAE, traitements Drees.</t>
    </r>
  </si>
  <si>
    <t>Tableau 1 - Excédent ou déficit des hôpitaux publics depuis 2005</t>
  </si>
  <si>
    <t>Excédent ou déficit (en % des recettes)</t>
  </si>
  <si>
    <t>Poids dans les recettes (en %)</t>
  </si>
  <si>
    <r>
      <rPr>
        <sz val="8"/>
        <rFont val="Arial"/>
        <family val="2"/>
      </rPr>
      <t xml:space="preserve">PPP : partenariat public-privé.
</t>
    </r>
    <r>
      <rPr>
        <b/>
        <sz val="8"/>
        <rFont val="Arial"/>
        <family val="2"/>
      </rPr>
      <t xml:space="preserve">Notes &gt; </t>
    </r>
    <r>
      <rPr>
        <sz val="8"/>
        <rFont val="Arial"/>
        <family val="2"/>
      </rPr>
      <t xml:space="preserve">Cette distinction des investissements par type n’est pas totalement disjointe car les investissements courants, définis comme l’ensemble des investissements hors immobilier lourd, comprennent une partie des investissements de construction. 
Les contrats de partenariats public-privé sont définis par l’ordonnance n° 2004-559 du 17 juin 2004 sur les contrats de partenariat. Le compte 1675 « dettes – partenariats public-privé » a été introduit à compter de l’exercice 2011 dans l’instruction M21 afin d’immobiliser la part d’investissement des PPP, en inscrivant en contrepartie une dette financière au passif. Avant 2011, les PPP figuraient hors bilan et n’étaient pas repérables, ce qui explique la rupture de série en 2011. Ces PPP concernent essentiellement les grands et les très grands centres hospitaliers (dont les centres hospitaliers régionaux).
</t>
    </r>
    <r>
      <rPr>
        <b/>
        <sz val="8"/>
        <color rgb="FF000000"/>
        <rFont val="Arial"/>
        <family val="2"/>
      </rPr>
      <t>Champ &gt;</t>
    </r>
    <r>
      <rPr>
        <sz val="8"/>
        <color rgb="FF000000"/>
        <rFont val="Arial"/>
        <family val="2"/>
      </rPr>
      <t xml:space="preserve"> France (incluant Saint-Martin et Saint-Barthélemy), hors SSA.
</t>
    </r>
    <r>
      <rPr>
        <b/>
        <sz val="8"/>
        <color rgb="FF000000"/>
        <rFont val="Arial"/>
        <family val="2"/>
      </rPr>
      <t>Sources &gt;</t>
    </r>
    <r>
      <rPr>
        <sz val="8"/>
        <color rgb="FF000000"/>
        <rFont val="Arial"/>
        <family val="2"/>
      </rPr>
      <t xml:space="preserve"> DGFiP, SAE, traitements Drees.</t>
    </r>
  </si>
  <si>
    <t>Graphique 5 - Ratio d'indépendance financière, encours de la dette rapporté aux recettes et durée apparente de la dette depuis 2005</t>
  </si>
  <si>
    <t>Trois critères de dette lourde</t>
  </si>
  <si>
    <t>Deux critères de dette lourde</t>
  </si>
  <si>
    <t>Un critère de dette lourde</t>
  </si>
  <si>
    <t>Aucun critère de dette lourde</t>
  </si>
  <si>
    <r>
      <t xml:space="preserve">BA : budget annexe ; DNA : dotation non affectée ; SIC : services industriels et commerciaux.
</t>
    </r>
    <r>
      <rPr>
        <b/>
        <sz val="8"/>
        <rFont val="Arial"/>
        <family val="2"/>
      </rPr>
      <t xml:space="preserve">Note &gt; </t>
    </r>
    <r>
      <rPr>
        <sz val="8"/>
        <rFont val="Arial"/>
        <family val="2"/>
      </rPr>
      <t xml:space="preserve">Les BA dédiés aux personnes âgées regroupent les sections suivantes : B (unités de soins de longue durée « USLD »), E (établissements d’hébergement pour personnes âgées dépendantes « Ehpad »), et J (maisons de retraite) des budgets annexes.
</t>
    </r>
    <r>
      <rPr>
        <b/>
        <sz val="8"/>
        <rFont val="Arial"/>
        <family val="2"/>
      </rPr>
      <t xml:space="preserve">Lecture &gt; </t>
    </r>
    <r>
      <rPr>
        <sz val="8"/>
        <rFont val="Arial"/>
        <family val="2"/>
      </rPr>
      <t xml:space="preserve">En 2024, les budgets annexes dédiés aux personnes âgées (sections B, E, J) affichent un déficit de 0,4 milliard d'euros.
</t>
    </r>
    <r>
      <rPr>
        <b/>
        <sz val="8"/>
        <rFont val="Arial"/>
        <family val="2"/>
      </rPr>
      <t>Champ &gt;</t>
    </r>
    <r>
      <rPr>
        <sz val="8"/>
        <rFont val="Arial"/>
        <family val="2"/>
      </rPr>
      <t xml:space="preserve"> France (incluant Saint-Martin et Saint-Barthélemy), hors SSA.
</t>
    </r>
    <r>
      <rPr>
        <b/>
        <sz val="8"/>
        <rFont val="Arial"/>
        <family val="2"/>
      </rPr>
      <t>Sources &gt;</t>
    </r>
    <r>
      <rPr>
        <sz val="8"/>
        <rFont val="Arial"/>
        <family val="2"/>
      </rPr>
      <t xml:space="preserve"> DGFiP, SAE, traitements Drees.</t>
    </r>
  </si>
  <si>
    <t>Tableau complémentaire C - Proportion d'hôpitaux publics en situation de surendettement par catégorie d'établissement depuis 2005</t>
  </si>
  <si>
    <r>
      <t xml:space="preserve">AP-HP : Assistance publique - Hôpitaux de Paris ; CHR : centre hospitalier régional ; CH : centre hospitalier. 
</t>
    </r>
    <r>
      <rPr>
        <b/>
        <sz val="8"/>
        <color rgb="FF000000"/>
        <rFont val="Arial"/>
        <family val="2"/>
      </rPr>
      <t>Note &gt;</t>
    </r>
    <r>
      <rPr>
        <sz val="8"/>
        <color rgb="FF000000"/>
        <rFont val="Arial"/>
        <family val="2"/>
      </rPr>
      <t xml:space="preserve"> La marge brute, aussi appelée résultat courant de fonctionnement, est calculée comme la différence entre les produits courants de fonctionnement et les charges courantes de fonctionnement. Les produits courants de fonctionnement correspondent aux produits d’exploitation sans les reprises sur amortissements, dépréciations et provisions. Symétriquement, les charges courantes de fonctionnement sont définies comme les charges d’exploitation dont on retire les dotations d’exploitation (</t>
    </r>
    <r>
      <rPr>
        <i/>
        <sz val="8"/>
        <color rgb="FF000000"/>
        <rFont val="Arial"/>
        <family val="2"/>
      </rPr>
      <t>Richet</t>
    </r>
    <r>
      <rPr>
        <sz val="8"/>
        <color rgb="FF000000"/>
        <rFont val="Arial"/>
        <family val="2"/>
      </rPr>
      <t xml:space="preserve">, 2022). Le taux de marge brute rapporte la marge brute aux produits courants de fonctionnement.
</t>
    </r>
    <r>
      <rPr>
        <b/>
        <sz val="8"/>
        <color rgb="FF000000"/>
        <rFont val="Arial"/>
        <family val="2"/>
      </rPr>
      <t xml:space="preserve">Champ &gt; </t>
    </r>
    <r>
      <rPr>
        <sz val="8"/>
        <color rgb="FF000000"/>
        <rFont val="Arial"/>
        <family val="2"/>
      </rPr>
      <t xml:space="preserve">France (incluant Saint-Martin et Saint-Barthélemy), hors SSA.
</t>
    </r>
    <r>
      <rPr>
        <b/>
        <sz val="8"/>
        <color rgb="FF000000"/>
        <rFont val="Arial"/>
        <family val="2"/>
      </rPr>
      <t>Sources &gt;</t>
    </r>
    <r>
      <rPr>
        <sz val="8"/>
        <color rgb="FF000000"/>
        <rFont val="Arial"/>
        <family val="2"/>
      </rPr>
      <t xml:space="preserve"> DGFiP, SAE, traitements Drees.</t>
    </r>
  </si>
  <si>
    <r>
      <t xml:space="preserve">AP-HP : Assistance publique - Hôpitaux de Paris ; CHR : centre hospitalier régional ; CH : centre hospitalier. 
</t>
    </r>
    <r>
      <rPr>
        <b/>
        <sz val="8"/>
        <rFont val="Arial"/>
        <family val="2"/>
      </rPr>
      <t>Notes &gt;</t>
    </r>
    <r>
      <rPr>
        <sz val="8"/>
        <rFont val="Arial"/>
        <family val="2"/>
      </rPr>
      <t xml:space="preserve"> Le ratio d’indépendance financière est l’un des critères permettant d’apprécier le poids de la dette dans la situation financière des établissements. Un ratio d’indépendance financière supérieur à 50 % est l’un des trois critères de surendettement identifiés dans l’article D. 6145-70 du Code de la santé publique. Contrairement à ce que son nom indique, le ratio d’indépendance financière apprécie plutôt une situation de dépendance financière : plus il est élevé, plus le poids de la dette dans les capitaux permanents de l’établissement est lourd. 
Le compte 1675 « dettes – partenariats public-privé », qui permet de retracer la part d’investissement restant due à la prise de possession ou à la mise en service des biens acquis par voie de baux emphytéotiques hospitaliers ou contrats de partenariat, a été introduit à compter de l’exercice 2011 dans l’instruction M21 dans l’objectif d’immobiliser la part d’investissement des PPP en inscrivant en contrepartie une dette financière au passif. Avant 2011, les PPP figuraient hors bilan et n’étaient pas repérables, ce qui se traduit par une augmentation plus marquée de l’encours de la dette en 2011, ainsi que des indicateurs qui en découlent (Richet, 2022). La très forte durée apparente de la dette de l’AP-HP (370 ans) traduit une forte hausse de cet indicateur dès lors que la capacité d'autofinancement (CAF) se rapproche de 0.
</t>
    </r>
    <r>
      <rPr>
        <b/>
        <sz val="8"/>
        <rFont val="Arial"/>
        <family val="2"/>
      </rPr>
      <t xml:space="preserve">Champ &gt; </t>
    </r>
    <r>
      <rPr>
        <sz val="8"/>
        <rFont val="Arial"/>
        <family val="2"/>
      </rPr>
      <t xml:space="preserve">France (incluant Saint-Martin et Saint-Barthélemy), hors SSA.
</t>
    </r>
    <r>
      <rPr>
        <b/>
        <sz val="8"/>
        <rFont val="Arial"/>
        <family val="2"/>
      </rPr>
      <t>Sources &gt;</t>
    </r>
    <r>
      <rPr>
        <sz val="8"/>
        <rFont val="Arial"/>
        <family val="2"/>
      </rPr>
      <t xml:space="preserve"> DGFiP, SAE, traitements Drees.</t>
    </r>
  </si>
  <si>
    <r>
      <t xml:space="preserve">AP-HP : Assistance publique - Hôpitaux de Paris ; CHR : centre hospitalier régional ; CH : centre hospitalier. PPP : partenariat public-privé.
</t>
    </r>
    <r>
      <rPr>
        <b/>
        <sz val="8"/>
        <color rgb="FF000000"/>
        <rFont val="Arial"/>
        <family val="2"/>
      </rPr>
      <t>Note &gt;</t>
    </r>
    <r>
      <rPr>
        <sz val="8"/>
        <color rgb="FF000000"/>
        <rFont val="Arial"/>
        <family val="2"/>
      </rPr>
      <t xml:space="preserve"> Les contrats de partenariat public-privé sont définis par l’ordonnance n° 2004-559 du 17 juin 2004 sur les contrats de partenariat. Le compte 1675 « dettes – partenariat public-privé » a été introduit à compter de l’exercice 2011 dans l’instruction M21 afin d’immobiliser la part d’investissement des PPP en inscrivant en contrepartie une dette financière au passif. Avant 2011, les PPP figuraient hors bilan et n’étaient pas repérables, ce qui explique la rupture de série en 2011. 
Les hôpitaux publics sont classés en quatre catégories, en fonction de leur taille, mesurée à partir de la somme des produits de leur budget global : les très grands CH (plus de 150 millions d’euros), les grands CH (plus de 70 millions d’euros), les CH moyens (entre 20 et 70 millions d’euros) et les petits CH (moins de 20 millions d’euros). En complément, certaines catégories d’établissements spécifiques ont été isolées (AP-HP,CH spécialisés en psychiatrie et CH ex-hôpitaux locaux</t>
    </r>
    <r>
      <rPr>
        <sz val="8"/>
        <color theme="1"/>
        <rFont val="Arial"/>
        <family val="2"/>
      </rPr>
      <t>). En comptabilité générale, les établissements sont tenus d’inscrire les PPP au bilan à leur mise en service et de reconnaître au passif une dette correspondante. Cette règle est ici appliquée depuis 2011. En comptabilité nationale, la règle suivie dépend du type de contrat et n’est inscrite au passif de l’établissement public que si celui-ci en supporte le risque (Richet, 2022). 
Le recours aux PPP des établissements publics de santé est fortement encadré depuis 2014, ce qui se retrouve dans l’évolution des investissements retraités ou non des PPP. On constate en effet une forte progression des investissements, non retraités des PPP, entre 2011 et 2012, tandis que les séries retraitées ou non ont des évolutions identiques depuis 2014. Ces PPP concernent essentiellement les grands et très grands centres hospitaliers (dont les CHR). 
Les hôpitaux publics sont classés en quatre catégories de taille, mesurée à partir de la somme des produits de leur budget global : les très grands CH (plus de 150 millions d’euros), les grands CH (plus de 70 millions d’euros), les CH moyens (entre 20 et 70 millions d’euros) et les petits CH (moins de 20 millions d’euros). En complément, certaines catégories d’établissements spécifiques ont été isolées (AP-HP, centres hospitaliers spécialisés en psychiatrie et centres hospitaliers ex-hôpitaux locaux).</t>
    </r>
    <r>
      <rPr>
        <sz val="8"/>
        <color rgb="FF000000"/>
        <rFont val="Arial"/>
        <family val="2"/>
      </rPr>
      <t xml:space="preserve">
</t>
    </r>
    <r>
      <rPr>
        <b/>
        <sz val="8"/>
        <color rgb="FF000000"/>
        <rFont val="Arial"/>
        <family val="2"/>
      </rPr>
      <t>Champ &gt;</t>
    </r>
    <r>
      <rPr>
        <sz val="8"/>
        <color rgb="FF000000"/>
        <rFont val="Arial"/>
        <family val="2"/>
      </rPr>
      <t xml:space="preserve"> France (incluant Saint-Martin et Saint-Barthélemy), hors SSA.
</t>
    </r>
    <r>
      <rPr>
        <b/>
        <sz val="8"/>
        <color rgb="FF000000"/>
        <rFont val="Arial"/>
        <family val="2"/>
      </rPr>
      <t>Sources &gt;</t>
    </r>
    <r>
      <rPr>
        <sz val="8"/>
        <color rgb="FF000000"/>
        <rFont val="Arial"/>
        <family val="2"/>
      </rPr>
      <t xml:space="preserve"> DGFiP, SAE, traitements Drees.</t>
    </r>
  </si>
  <si>
    <r>
      <t xml:space="preserve">AP-HP : Assistance publique - Hôpitaux de Paris ; CHR : centre hospitalier régional ; CH : centre hospitalier. 
</t>
    </r>
    <r>
      <rPr>
        <b/>
        <sz val="8"/>
        <rFont val="Arial"/>
        <family val="2"/>
      </rPr>
      <t>Note &gt;</t>
    </r>
    <r>
      <rPr>
        <sz val="8"/>
        <rFont val="Arial"/>
        <family val="2"/>
      </rPr>
      <t xml:space="preserve"> Les hôpitaux publics sont classés en quatre catégories de taille, mesurée à partir de la somme des produits de leur budget global : les très grands CH (plus de 150 millions d’euros), les grands CH (plus de 70 millions d’euros), les CH moyens (entre 20 et 70 millions d’euros) et les petits CH (moins de 20 millions d’euros). En complément, certaines catégories d'établissements spécifiques ont été isolées (Assistance publique - Hôpitaux de Paris, autres centres hospitaliers régionaux, centres hospitaliers spécialisés en psychiatrie et centres hospitaliers ex-hôpitaux locaux).
</t>
    </r>
    <r>
      <rPr>
        <b/>
        <sz val="8"/>
        <rFont val="Arial"/>
        <family val="2"/>
      </rPr>
      <t>Champ &gt;</t>
    </r>
    <r>
      <rPr>
        <sz val="8"/>
        <rFont val="Arial"/>
        <family val="2"/>
      </rPr>
      <t xml:space="preserve"> France (incluant Saint-Martin et Saint-Barthélemy), hors SSA.
</t>
    </r>
    <r>
      <rPr>
        <b/>
        <sz val="8"/>
        <rFont val="Arial"/>
        <family val="2"/>
      </rPr>
      <t xml:space="preserve">Sources &gt; </t>
    </r>
    <r>
      <rPr>
        <sz val="8"/>
        <rFont val="Arial"/>
        <family val="2"/>
      </rPr>
      <t>DGFiP, SAE, traitements Drees.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</si>
</sst>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2" x14ac:knownFonts="1">
    <font>
      <sz val="8"/>
      <color rgb="FF000000"/>
      <name val="Arial"/>
    </font>
    <font>
      <b/>
      <sz val="8"/>
      <color rgb="FF000000"/>
      <name val="Arial"/>
      <family val="2"/>
    </font>
    <font>
      <sz val="8"/>
      <color rgb="FF000000"/>
      <name val="Arial"/>
      <family val="2"/>
    </font>
    <font>
      <b/>
      <sz val="8"/>
      <color rgb="FF000000"/>
      <name val="Arial"/>
      <family val="2"/>
    </font>
    <font>
      <sz val="8"/>
      <color rgb="FF000000"/>
      <name val="Arial"/>
      <family val="2"/>
    </font>
    <font>
      <b/>
      <sz val="8"/>
      <name val="Arial"/>
      <family val="2"/>
    </font>
    <font>
      <b/>
      <i/>
      <sz val="8"/>
      <color rgb="FF000000"/>
      <name val="Arial"/>
      <family val="2"/>
    </font>
    <font>
      <sz val="8"/>
      <name val="Arial"/>
      <family val="2"/>
    </font>
    <font>
      <sz val="8"/>
      <color theme="1"/>
      <name val="Arial"/>
      <family val="2"/>
    </font>
    <font>
      <sz val="12"/>
      <color rgb="FF000000"/>
      <name val="Aptos"/>
      <family val="2"/>
    </font>
    <font>
      <b/>
      <sz val="8"/>
      <color theme="1"/>
      <name val="Arial"/>
      <family val="2"/>
    </font>
    <font>
      <i/>
      <sz val="8"/>
      <color rgb="FF000000"/>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style="hair">
        <color indexed="64"/>
      </top>
      <bottom style="hair">
        <color indexed="64"/>
      </bottom>
      <diagonal/>
    </border>
    <border>
      <left style="hair">
        <color rgb="FF000000"/>
      </left>
      <right style="hair">
        <color rgb="FF000000"/>
      </right>
      <top style="hair">
        <color indexed="64"/>
      </top>
      <bottom style="hair">
        <color indexed="64"/>
      </bottom>
      <diagonal/>
    </border>
    <border>
      <left style="hair">
        <color rgb="FF000000"/>
      </left>
      <right/>
      <top style="hair">
        <color indexed="64"/>
      </top>
      <bottom style="hair">
        <color indexed="64"/>
      </bottom>
      <diagonal/>
    </border>
    <border>
      <left style="hair">
        <color rgb="FF000000"/>
      </left>
      <right style="hair">
        <color rgb="FF000000"/>
      </right>
      <top/>
      <bottom/>
      <diagonal/>
    </border>
    <border>
      <left style="hair">
        <color rgb="FF000000"/>
      </left>
      <right style="hair">
        <color rgb="FF000000"/>
      </right>
      <top style="hair">
        <color rgb="FF000000"/>
      </top>
      <bottom style="hair">
        <color indexed="64"/>
      </bottom>
      <diagonal/>
    </border>
    <border>
      <left style="hair">
        <color rgb="FF000000"/>
      </left>
      <right style="hair">
        <color rgb="FF000000"/>
      </right>
      <top/>
      <bottom style="hair">
        <color indexed="64"/>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indexed="64"/>
      </left>
      <right/>
      <top style="hair">
        <color indexed="64"/>
      </top>
      <bottom style="hair">
        <color indexed="64"/>
      </bottom>
      <diagonal/>
    </border>
    <border>
      <left/>
      <right style="hair">
        <color rgb="FF000000"/>
      </right>
      <top/>
      <bottom style="hair">
        <color rgb="FF000000"/>
      </bottom>
      <diagonal/>
    </border>
    <border>
      <left/>
      <right style="hair">
        <color indexed="64"/>
      </right>
      <top/>
      <bottom style="hair">
        <color indexed="64"/>
      </bottom>
      <diagonal/>
    </border>
    <border>
      <left/>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s>
  <cellStyleXfs count="5">
    <xf numFmtId="0" fontId="0" fillId="0" borderId="0"/>
    <xf numFmtId="9" fontId="2" fillId="0" borderId="0" applyFont="0" applyFill="0" applyBorder="0" applyAlignment="0" applyProtection="0"/>
    <xf numFmtId="0" fontId="4" fillId="0" borderId="0"/>
    <xf numFmtId="0" fontId="2" fillId="0" borderId="0"/>
    <xf numFmtId="0" fontId="2" fillId="0" borderId="0"/>
  </cellStyleXfs>
  <cellXfs count="153">
    <xf numFmtId="0" fontId="0" fillId="0" borderId="0" xfId="0"/>
    <xf numFmtId="3" fontId="1" fillId="0" borderId="1" xfId="0" applyNumberFormat="1" applyFont="1" applyBorder="1" applyAlignment="1">
      <alignment horizontal="center" vertical="center" wrapText="1"/>
    </xf>
    <xf numFmtId="3" fontId="0" fillId="0" borderId="1" xfId="0" applyNumberFormat="1" applyBorder="1" applyAlignment="1">
      <alignment horizontal="center" vertical="top"/>
    </xf>
    <xf numFmtId="2" fontId="1" fillId="0" borderId="1" xfId="0" applyNumberFormat="1" applyFont="1" applyBorder="1" applyAlignment="1">
      <alignment horizontal="center" vertical="center" wrapText="1"/>
    </xf>
    <xf numFmtId="165" fontId="0" fillId="0" borderId="1" xfId="0" applyNumberFormat="1" applyBorder="1" applyAlignment="1">
      <alignment horizontal="center" vertical="top"/>
    </xf>
    <xf numFmtId="165" fontId="3" fillId="0" borderId="1" xfId="0" applyNumberFormat="1" applyFont="1" applyBorder="1" applyAlignment="1">
      <alignment horizontal="center" vertical="top"/>
    </xf>
    <xf numFmtId="165" fontId="0" fillId="0" borderId="0" xfId="0" applyNumberFormat="1"/>
    <xf numFmtId="0" fontId="3" fillId="0" borderId="0" xfId="0" applyFont="1"/>
    <xf numFmtId="2" fontId="0" fillId="0" borderId="1" xfId="1" applyNumberFormat="1" applyFont="1" applyBorder="1" applyAlignment="1">
      <alignment horizontal="center" vertical="top"/>
    </xf>
    <xf numFmtId="3" fontId="3" fillId="0" borderId="1" xfId="0" applyNumberFormat="1" applyFont="1" applyBorder="1" applyAlignment="1">
      <alignment horizontal="center" vertical="top"/>
    </xf>
    <xf numFmtId="3" fontId="3" fillId="0" borderId="1" xfId="0" applyNumberFormat="1" applyFont="1" applyBorder="1" applyAlignment="1">
      <alignment horizontal="center" vertical="center" wrapText="1"/>
    </xf>
    <xf numFmtId="0" fontId="2" fillId="0" borderId="0" xfId="0" applyFont="1"/>
    <xf numFmtId="0" fontId="1" fillId="0" borderId="0" xfId="0" applyFont="1"/>
    <xf numFmtId="166" fontId="0" fillId="0" borderId="0" xfId="1" applyNumberFormat="1" applyFont="1"/>
    <xf numFmtId="3" fontId="1" fillId="0" borderId="0" xfId="0" applyNumberFormat="1" applyFont="1" applyAlignment="1">
      <alignment horizontal="left" vertical="top" wrapText="1"/>
    </xf>
    <xf numFmtId="0" fontId="7" fillId="0" borderId="0" xfId="0" applyFont="1"/>
    <xf numFmtId="0" fontId="7" fillId="0" borderId="0" xfId="0" applyFont="1" applyAlignment="1">
      <alignment horizontal="right"/>
    </xf>
    <xf numFmtId="49" fontId="0" fillId="0" borderId="2" xfId="0" quotePrefix="1" applyNumberFormat="1" applyBorder="1"/>
    <xf numFmtId="0" fontId="0" fillId="0" borderId="2" xfId="0" quotePrefix="1" applyBorder="1"/>
    <xf numFmtId="0" fontId="2" fillId="0" borderId="15" xfId="0" applyFont="1" applyBorder="1"/>
    <xf numFmtId="0" fontId="0" fillId="2" borderId="0" xfId="0" applyFill="1"/>
    <xf numFmtId="0" fontId="5" fillId="0" borderId="2" xfId="0" applyFont="1" applyBorder="1" applyAlignment="1">
      <alignment horizontal="center" vertical="center"/>
    </xf>
    <xf numFmtId="165" fontId="7" fillId="0" borderId="2" xfId="0" applyNumberFormat="1" applyFont="1" applyBorder="1"/>
    <xf numFmtId="0" fontId="5" fillId="0" borderId="0" xfId="0" applyFont="1"/>
    <xf numFmtId="3" fontId="3" fillId="0" borderId="1" xfId="0" applyNumberFormat="1" applyFont="1" applyBorder="1" applyAlignment="1">
      <alignment horizontal="left" vertical="top"/>
    </xf>
    <xf numFmtId="3" fontId="0" fillId="0" borderId="1" xfId="0" applyNumberFormat="1" applyBorder="1" applyAlignment="1">
      <alignment horizontal="left" vertical="top"/>
    </xf>
    <xf numFmtId="0" fontId="8" fillId="0" borderId="0" xfId="0" applyFont="1" applyAlignment="1">
      <alignment horizontal="right"/>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xf>
    <xf numFmtId="0" fontId="0" fillId="0" borderId="17" xfId="0" applyBorder="1" applyAlignment="1">
      <alignment horizontal="center" vertical="center"/>
    </xf>
    <xf numFmtId="0" fontId="0" fillId="0" borderId="18" xfId="0" applyBorder="1" applyAlignment="1">
      <alignment horizontal="center" vertical="center"/>
    </xf>
    <xf numFmtId="2" fontId="0" fillId="0" borderId="2" xfId="0" applyNumberFormat="1" applyBorder="1" applyAlignment="1">
      <alignment horizontal="center" vertical="center"/>
    </xf>
    <xf numFmtId="2" fontId="3" fillId="0" borderId="13" xfId="0" applyNumberFormat="1" applyFont="1" applyBorder="1" applyAlignment="1">
      <alignment horizontal="left" vertical="center"/>
    </xf>
    <xf numFmtId="2" fontId="0" fillId="0" borderId="13" xfId="0" applyNumberFormat="1" applyBorder="1" applyAlignment="1">
      <alignment horizontal="left"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2" fillId="0" borderId="0" xfId="3"/>
    <xf numFmtId="2" fontId="1" fillId="0" borderId="0" xfId="3" applyNumberFormat="1" applyFont="1" applyAlignment="1">
      <alignment horizontal="left" vertical="top" wrapText="1"/>
    </xf>
    <xf numFmtId="2" fontId="1" fillId="0" borderId="1" xfId="3" applyNumberFormat="1" applyFont="1" applyBorder="1" applyAlignment="1">
      <alignment horizontal="center" vertical="center" wrapText="1"/>
    </xf>
    <xf numFmtId="2" fontId="5" fillId="0" borderId="1" xfId="3" applyNumberFormat="1" applyFont="1" applyBorder="1" applyAlignment="1">
      <alignment horizontal="center" vertical="center" wrapText="1"/>
    </xf>
    <xf numFmtId="2" fontId="1" fillId="0" borderId="8" xfId="3" applyNumberFormat="1" applyFont="1" applyBorder="1" applyAlignment="1">
      <alignment horizontal="center" vertical="center" wrapText="1"/>
    </xf>
    <xf numFmtId="2" fontId="1" fillId="0" borderId="1" xfId="3" applyNumberFormat="1" applyFont="1" applyBorder="1" applyAlignment="1">
      <alignment horizontal="left" vertical="top"/>
    </xf>
    <xf numFmtId="2" fontId="1" fillId="0" borderId="1" xfId="3" applyNumberFormat="1" applyFont="1" applyBorder="1" applyAlignment="1">
      <alignment horizontal="center" vertical="top"/>
    </xf>
    <xf numFmtId="2" fontId="2" fillId="0" borderId="1" xfId="3" applyNumberFormat="1" applyBorder="1" applyAlignment="1">
      <alignment horizontal="left" vertical="top"/>
    </xf>
    <xf numFmtId="10" fontId="1" fillId="0" borderId="13" xfId="4" applyNumberFormat="1" applyFont="1" applyBorder="1" applyAlignment="1">
      <alignment vertical="center" wrapText="1"/>
    </xf>
    <xf numFmtId="2" fontId="1" fillId="0" borderId="10" xfId="3" applyNumberFormat="1" applyFont="1" applyBorder="1" applyAlignment="1">
      <alignment horizontal="center" vertical="center" wrapText="1"/>
    </xf>
    <xf numFmtId="2" fontId="1" fillId="0" borderId="12" xfId="3" applyNumberFormat="1" applyFont="1" applyBorder="1" applyAlignment="1">
      <alignment horizontal="center" vertical="center" wrapText="1"/>
    </xf>
    <xf numFmtId="165" fontId="1" fillId="0" borderId="1" xfId="3" applyNumberFormat="1" applyFont="1" applyBorder="1" applyAlignment="1">
      <alignment horizontal="center" vertical="top"/>
    </xf>
    <xf numFmtId="165" fontId="2" fillId="0" borderId="1" xfId="3" applyNumberFormat="1" applyBorder="1" applyAlignment="1">
      <alignment horizontal="center" vertical="top"/>
    </xf>
    <xf numFmtId="10" fontId="1" fillId="0" borderId="2" xfId="4" applyNumberFormat="1" applyFont="1" applyBorder="1" applyAlignment="1">
      <alignment vertical="center" wrapText="1"/>
    </xf>
    <xf numFmtId="2" fontId="2" fillId="0" borderId="10" xfId="3" applyNumberFormat="1" applyBorder="1" applyAlignment="1">
      <alignment horizontal="center" vertical="top"/>
    </xf>
    <xf numFmtId="2" fontId="2" fillId="0" borderId="12" xfId="3" applyNumberFormat="1" applyBorder="1" applyAlignment="1">
      <alignment horizontal="center" vertical="top"/>
    </xf>
    <xf numFmtId="2" fontId="2" fillId="0" borderId="11" xfId="3" applyNumberFormat="1" applyBorder="1" applyAlignment="1">
      <alignment horizontal="center" vertical="top"/>
    </xf>
    <xf numFmtId="0" fontId="1" fillId="0" borderId="0" xfId="3" applyFont="1"/>
    <xf numFmtId="165" fontId="10" fillId="0" borderId="1" xfId="3" applyNumberFormat="1" applyFont="1" applyBorder="1" applyAlignment="1">
      <alignment horizontal="center" vertical="top"/>
    </xf>
    <xf numFmtId="2" fontId="1" fillId="0" borderId="0" xfId="4" applyNumberFormat="1" applyFont="1" applyAlignment="1">
      <alignment horizontal="left" vertical="top" wrapText="1"/>
    </xf>
    <xf numFmtId="0" fontId="2" fillId="0" borderId="0" xfId="4"/>
    <xf numFmtId="0" fontId="7" fillId="0" borderId="0" xfId="4" applyFont="1" applyAlignment="1">
      <alignment horizontal="right"/>
    </xf>
    <xf numFmtId="2" fontId="1" fillId="0" borderId="14" xfId="4" applyNumberFormat="1" applyFont="1" applyBorder="1" applyAlignment="1">
      <alignment horizontal="center" vertical="center" wrapText="1"/>
    </xf>
    <xf numFmtId="2" fontId="1" fillId="0" borderId="1" xfId="4" applyNumberFormat="1" applyFont="1" applyBorder="1" applyAlignment="1">
      <alignment horizontal="center" vertical="center" wrapText="1"/>
    </xf>
    <xf numFmtId="2" fontId="2" fillId="0" borderId="1" xfId="4" applyNumberFormat="1" applyBorder="1" applyAlignment="1">
      <alignment horizontal="center" vertical="top"/>
    </xf>
    <xf numFmtId="165" fontId="2" fillId="0" borderId="1" xfId="4" applyNumberFormat="1" applyBorder="1" applyAlignment="1">
      <alignment horizontal="center" vertical="top"/>
    </xf>
    <xf numFmtId="165" fontId="8" fillId="0" borderId="1" xfId="4" applyNumberFormat="1" applyFont="1" applyBorder="1" applyAlignment="1">
      <alignment horizontal="center" vertical="top"/>
    </xf>
    <xf numFmtId="3" fontId="1" fillId="0" borderId="0" xfId="4" applyNumberFormat="1" applyFont="1" applyAlignment="1">
      <alignment horizontal="left" vertical="top" wrapText="1"/>
    </xf>
    <xf numFmtId="3" fontId="1" fillId="0" borderId="1" xfId="4" applyNumberFormat="1" applyFont="1" applyBorder="1" applyAlignment="1">
      <alignment horizontal="center" vertical="center" wrapText="1"/>
    </xf>
    <xf numFmtId="3" fontId="2" fillId="0" borderId="1" xfId="4" applyNumberFormat="1" applyBorder="1" applyAlignment="1">
      <alignment horizontal="center" vertical="top"/>
    </xf>
    <xf numFmtId="0" fontId="7" fillId="0" borderId="0" xfId="4" applyFont="1"/>
    <xf numFmtId="165" fontId="1" fillId="0" borderId="5" xfId="4" applyNumberFormat="1" applyFont="1" applyBorder="1" applyAlignment="1">
      <alignment horizontal="center" vertical="top"/>
    </xf>
    <xf numFmtId="2" fontId="1" fillId="0" borderId="9" xfId="4" applyNumberFormat="1" applyFont="1" applyBorder="1" applyAlignment="1">
      <alignment horizontal="left" vertical="center"/>
    </xf>
    <xf numFmtId="2" fontId="1" fillId="0" borderId="9" xfId="4" applyNumberFormat="1" applyFont="1" applyBorder="1" applyAlignment="1">
      <alignment vertical="center"/>
    </xf>
    <xf numFmtId="2" fontId="2" fillId="0" borderId="5" xfId="4" applyNumberFormat="1" applyBorder="1" applyAlignment="1">
      <alignment horizontal="left" vertical="center"/>
    </xf>
    <xf numFmtId="2" fontId="2" fillId="0" borderId="5" xfId="4" applyNumberFormat="1" applyBorder="1" applyAlignment="1">
      <alignment horizontal="left" vertical="center" indent="1"/>
    </xf>
    <xf numFmtId="165" fontId="2" fillId="0" borderId="5" xfId="4" applyNumberFormat="1" applyBorder="1" applyAlignment="1">
      <alignment horizontal="center" vertical="top"/>
    </xf>
    <xf numFmtId="2" fontId="2" fillId="0" borderId="8" xfId="4" applyNumberFormat="1" applyBorder="1" applyAlignment="1">
      <alignment horizontal="left" vertical="center"/>
    </xf>
    <xf numFmtId="2" fontId="2" fillId="0" borderId="8" xfId="4" applyNumberFormat="1" applyBorder="1" applyAlignment="1">
      <alignment horizontal="left" vertical="center" indent="1"/>
    </xf>
    <xf numFmtId="165" fontId="2" fillId="0" borderId="8" xfId="4" applyNumberFormat="1" applyBorder="1" applyAlignment="1">
      <alignment horizontal="center" vertical="center"/>
    </xf>
    <xf numFmtId="165" fontId="1" fillId="0" borderId="8" xfId="4" applyNumberFormat="1" applyFont="1" applyBorder="1" applyAlignment="1">
      <alignment horizontal="center" vertical="center"/>
    </xf>
    <xf numFmtId="10" fontId="1" fillId="0" borderId="4" xfId="4" applyNumberFormat="1" applyFont="1" applyBorder="1" applyAlignment="1">
      <alignment horizontal="left" vertical="center"/>
    </xf>
    <xf numFmtId="2" fontId="1" fillId="0" borderId="10" xfId="4" applyNumberFormat="1" applyFont="1" applyBorder="1" applyAlignment="1">
      <alignment horizontal="center" vertical="center" wrapText="1"/>
    </xf>
    <xf numFmtId="2" fontId="1" fillId="0" borderId="12" xfId="4" applyNumberFormat="1" applyFont="1" applyBorder="1" applyAlignment="1">
      <alignment horizontal="center" vertical="center" wrapText="1"/>
    </xf>
    <xf numFmtId="2" fontId="1" fillId="0" borderId="11" xfId="4" applyNumberFormat="1" applyFont="1" applyBorder="1" applyAlignment="1">
      <alignment horizontal="center" vertical="center" wrapText="1"/>
    </xf>
    <xf numFmtId="10" fontId="1" fillId="0" borderId="3" xfId="4" applyNumberFormat="1" applyFont="1" applyBorder="1" applyAlignment="1">
      <alignment horizontal="left" vertical="center"/>
    </xf>
    <xf numFmtId="2" fontId="1" fillId="0" borderId="1" xfId="4" applyNumberFormat="1" applyFont="1" applyBorder="1" applyAlignment="1">
      <alignment horizontal="center" vertical="top"/>
    </xf>
    <xf numFmtId="2" fontId="2" fillId="0" borderId="12" xfId="4" applyNumberFormat="1" applyBorder="1" applyAlignment="1">
      <alignment horizontal="center" vertical="top"/>
    </xf>
    <xf numFmtId="2" fontId="2" fillId="0" borderId="11" xfId="4" applyNumberFormat="1" applyBorder="1" applyAlignment="1">
      <alignment horizontal="center" vertical="top"/>
    </xf>
    <xf numFmtId="0" fontId="1" fillId="0" borderId="0" xfId="4" applyFont="1"/>
    <xf numFmtId="2" fontId="1" fillId="0" borderId="1" xfId="1" applyNumberFormat="1" applyFont="1" applyBorder="1" applyAlignment="1">
      <alignment horizontal="center" vertical="top"/>
    </xf>
    <xf numFmtId="0" fontId="1" fillId="0" borderId="3" xfId="4" applyFont="1" applyBorder="1" applyAlignment="1">
      <alignment horizontal="left" vertical="center" wrapText="1"/>
    </xf>
    <xf numFmtId="2" fontId="2" fillId="0" borderId="10" xfId="4" applyNumberFormat="1" applyBorder="1" applyAlignment="1">
      <alignment horizontal="center" vertical="top"/>
    </xf>
    <xf numFmtId="2" fontId="1" fillId="0" borderId="10" xfId="4" applyNumberFormat="1" applyFont="1" applyBorder="1" applyAlignment="1">
      <alignment horizontal="center" vertical="top"/>
    </xf>
    <xf numFmtId="2" fontId="1" fillId="0" borderId="12" xfId="4" applyNumberFormat="1" applyFont="1" applyBorder="1" applyAlignment="1">
      <alignment horizontal="center" vertical="top"/>
    </xf>
    <xf numFmtId="2" fontId="1" fillId="0" borderId="11" xfId="4" applyNumberFormat="1" applyFont="1" applyBorder="1" applyAlignment="1">
      <alignment horizontal="center" vertical="top"/>
    </xf>
    <xf numFmtId="3" fontId="6" fillId="0" borderId="1" xfId="4" applyNumberFormat="1" applyFont="1" applyBorder="1" applyAlignment="1">
      <alignment horizontal="center" vertical="center" wrapText="1"/>
    </xf>
    <xf numFmtId="165" fontId="2" fillId="0" borderId="9" xfId="4" applyNumberFormat="1" applyBorder="1" applyAlignment="1">
      <alignment horizontal="center" vertical="top"/>
    </xf>
    <xf numFmtId="164" fontId="2" fillId="0" borderId="0" xfId="4" applyNumberFormat="1"/>
    <xf numFmtId="164" fontId="1" fillId="0" borderId="1" xfId="4" applyNumberFormat="1" applyFont="1" applyBorder="1" applyAlignment="1">
      <alignment horizontal="center" vertical="top"/>
    </xf>
    <xf numFmtId="0" fontId="9" fillId="0" borderId="0" xfId="4" applyFont="1"/>
    <xf numFmtId="165" fontId="1" fillId="0" borderId="6" xfId="4" applyNumberFormat="1" applyFont="1" applyBorder="1" applyAlignment="1">
      <alignment horizontal="center" vertical="top"/>
    </xf>
    <xf numFmtId="165" fontId="1" fillId="0" borderId="1" xfId="4" applyNumberFormat="1" applyFont="1" applyBorder="1" applyAlignment="1">
      <alignment horizontal="center" vertical="top"/>
    </xf>
    <xf numFmtId="0" fontId="2" fillId="0" borderId="0" xfId="4" quotePrefix="1"/>
    <xf numFmtId="165" fontId="1" fillId="0" borderId="9" xfId="4" applyNumberFormat="1" applyFont="1" applyBorder="1" applyAlignment="1">
      <alignment horizontal="center" vertical="top"/>
    </xf>
    <xf numFmtId="165" fontId="2" fillId="0" borderId="7" xfId="4" applyNumberFormat="1" applyBorder="1" applyAlignment="1">
      <alignment horizontal="center" vertical="top"/>
    </xf>
    <xf numFmtId="165" fontId="1" fillId="0" borderId="8" xfId="4" applyNumberFormat="1" applyFont="1" applyBorder="1" applyAlignment="1">
      <alignment horizontal="center" vertical="top"/>
    </xf>
    <xf numFmtId="165" fontId="1" fillId="0" borderId="3" xfId="4" applyNumberFormat="1" applyFont="1" applyBorder="1" applyAlignment="1">
      <alignment horizontal="center" vertical="top"/>
    </xf>
    <xf numFmtId="165" fontId="2" fillId="0" borderId="8" xfId="4" applyNumberFormat="1" applyBorder="1" applyAlignment="1">
      <alignment horizontal="center" vertical="top"/>
    </xf>
    <xf numFmtId="3" fontId="2" fillId="0" borderId="1" xfId="4" applyNumberFormat="1" applyBorder="1" applyAlignment="1">
      <alignment horizontal="left" vertical="top"/>
    </xf>
    <xf numFmtId="3" fontId="2" fillId="0" borderId="1" xfId="4" applyNumberFormat="1" applyBorder="1" applyAlignment="1">
      <alignment horizontal="left" vertical="top" indent="1"/>
    </xf>
    <xf numFmtId="2" fontId="1" fillId="0" borderId="1" xfId="3" applyNumberFormat="1" applyFont="1" applyBorder="1" applyAlignment="1">
      <alignment horizontal="left" vertical="center"/>
    </xf>
    <xf numFmtId="1" fontId="10" fillId="0" borderId="1" xfId="3" applyNumberFormat="1" applyFont="1" applyBorder="1" applyAlignment="1">
      <alignment horizontal="center" vertical="center"/>
    </xf>
    <xf numFmtId="1" fontId="1" fillId="0" borderId="1" xfId="3" applyNumberFormat="1" applyFont="1" applyBorder="1" applyAlignment="1">
      <alignment horizontal="center" vertical="center"/>
    </xf>
    <xf numFmtId="2" fontId="2" fillId="0" borderId="1" xfId="3" applyNumberFormat="1" applyBorder="1" applyAlignment="1">
      <alignment horizontal="center" vertical="center"/>
    </xf>
    <xf numFmtId="2" fontId="1" fillId="0" borderId="1" xfId="3" applyNumberFormat="1" applyFont="1" applyBorder="1" applyAlignment="1">
      <alignment horizontal="center" vertical="center"/>
    </xf>
    <xf numFmtId="0" fontId="2" fillId="0" borderId="0" xfId="3" applyAlignment="1">
      <alignment vertical="center"/>
    </xf>
    <xf numFmtId="2" fontId="2" fillId="0" borderId="1" xfId="3" applyNumberFormat="1" applyBorder="1" applyAlignment="1">
      <alignment horizontal="left" vertical="center"/>
    </xf>
    <xf numFmtId="2" fontId="1" fillId="0" borderId="5" xfId="4" applyNumberFormat="1" applyFont="1" applyBorder="1" applyAlignment="1">
      <alignment horizontal="left" vertical="center"/>
    </xf>
    <xf numFmtId="2" fontId="1" fillId="0" borderId="5" xfId="4" applyNumberFormat="1" applyFont="1" applyBorder="1" applyAlignment="1">
      <alignment vertical="center"/>
    </xf>
    <xf numFmtId="165" fontId="1" fillId="0" borderId="9" xfId="4" applyNumberFormat="1" applyFont="1" applyBorder="1" applyAlignment="1">
      <alignment horizontal="center" vertical="center"/>
    </xf>
    <xf numFmtId="2" fontId="1" fillId="0" borderId="1" xfId="4" applyNumberFormat="1" applyFont="1" applyBorder="1" applyAlignment="1">
      <alignment horizontal="left" vertical="top"/>
    </xf>
    <xf numFmtId="2" fontId="2" fillId="0" borderId="1" xfId="4" applyNumberFormat="1" applyBorder="1" applyAlignment="1">
      <alignment horizontal="left" vertical="top"/>
    </xf>
    <xf numFmtId="0" fontId="1" fillId="0" borderId="13" xfId="0" applyFont="1" applyBorder="1" applyAlignment="1">
      <alignment horizontal="left" vertical="center"/>
    </xf>
    <xf numFmtId="2" fontId="1" fillId="0" borderId="1" xfId="0" applyNumberFormat="1" applyFont="1" applyBorder="1" applyAlignment="1">
      <alignment horizontal="left" vertical="center" wrapText="1"/>
    </xf>
    <xf numFmtId="2" fontId="3" fillId="0" borderId="1" xfId="0" applyNumberFormat="1" applyFont="1" applyBorder="1" applyAlignment="1">
      <alignment horizontal="left" vertical="top"/>
    </xf>
    <xf numFmtId="2" fontId="0" fillId="0" borderId="1" xfId="0" applyNumberFormat="1" applyBorder="1" applyAlignment="1">
      <alignment horizontal="left" vertical="top"/>
    </xf>
    <xf numFmtId="165" fontId="7" fillId="0" borderId="1" xfId="0" applyNumberFormat="1" applyFont="1" applyBorder="1" applyAlignment="1">
      <alignment horizontal="center" vertical="top"/>
    </xf>
    <xf numFmtId="165" fontId="5" fillId="0" borderId="1" xfId="0" applyNumberFormat="1" applyFont="1" applyBorder="1" applyAlignment="1">
      <alignment horizontal="center" vertical="top"/>
    </xf>
    <xf numFmtId="3" fontId="1" fillId="0" borderId="0" xfId="4" applyNumberFormat="1" applyFont="1" applyAlignment="1">
      <alignment horizontal="left" vertical="top" wrapText="1"/>
    </xf>
    <xf numFmtId="0" fontId="2" fillId="0" borderId="0" xfId="4"/>
    <xf numFmtId="3" fontId="2" fillId="0" borderId="0" xfId="4" applyNumberFormat="1" applyAlignment="1">
      <alignment horizontal="left" vertical="top" wrapText="1"/>
    </xf>
    <xf numFmtId="2" fontId="1" fillId="0" borderId="0" xfId="3" applyNumberFormat="1" applyFont="1" applyAlignment="1">
      <alignment horizontal="left" vertical="top" wrapText="1"/>
    </xf>
    <xf numFmtId="0" fontId="2" fillId="0" borderId="0" xfId="3"/>
    <xf numFmtId="0" fontId="5" fillId="0" borderId="10" xfId="3" applyFont="1" applyBorder="1" applyAlignment="1">
      <alignment horizontal="center" vertical="center" wrapText="1"/>
    </xf>
    <xf numFmtId="0" fontId="5" fillId="0" borderId="11" xfId="3" applyFont="1" applyBorder="1" applyAlignment="1">
      <alignment horizontal="center" vertical="center" wrapText="1"/>
    </xf>
    <xf numFmtId="0" fontId="5" fillId="0" borderId="12" xfId="3" applyFont="1" applyBorder="1" applyAlignment="1">
      <alignment horizontal="center" vertical="center" wrapText="1"/>
    </xf>
    <xf numFmtId="2" fontId="2" fillId="0" borderId="0" xfId="3" applyNumberFormat="1" applyAlignment="1">
      <alignment horizontal="left" vertical="top" wrapText="1"/>
    </xf>
    <xf numFmtId="2" fontId="1" fillId="0" borderId="0" xfId="4" applyNumberFormat="1" applyFont="1" applyAlignment="1">
      <alignment horizontal="left" vertical="top" wrapText="1"/>
    </xf>
    <xf numFmtId="2" fontId="7" fillId="0" borderId="0" xfId="4" applyNumberFormat="1" applyFont="1" applyAlignment="1">
      <alignment horizontal="left" vertical="top" wrapText="1"/>
    </xf>
    <xf numFmtId="0" fontId="7" fillId="0" borderId="0" xfId="4" applyFont="1"/>
    <xf numFmtId="2" fontId="2" fillId="0" borderId="0" xfId="4" applyNumberFormat="1" applyAlignment="1">
      <alignment horizontal="left" vertical="top" wrapText="1"/>
    </xf>
    <xf numFmtId="2" fontId="5" fillId="0" borderId="0" xfId="3" applyNumberFormat="1" applyFont="1" applyAlignment="1">
      <alignment horizontal="left" vertical="top" wrapText="1"/>
    </xf>
    <xf numFmtId="0" fontId="7" fillId="0" borderId="0" xfId="3" applyFont="1"/>
    <xf numFmtId="0" fontId="7" fillId="0" borderId="0" xfId="3" applyFont="1" applyAlignment="1">
      <alignment wrapText="1"/>
    </xf>
    <xf numFmtId="0" fontId="7" fillId="0" borderId="0" xfId="0" quotePrefix="1" applyFont="1" applyAlignment="1">
      <alignment horizontal="left" wrapText="1"/>
    </xf>
    <xf numFmtId="0" fontId="7" fillId="0" borderId="0" xfId="0" quotePrefix="1" applyFont="1" applyAlignment="1">
      <alignment horizontal="left"/>
    </xf>
    <xf numFmtId="0" fontId="2" fillId="0" borderId="16" xfId="0" quotePrefix="1" applyFont="1" applyBorder="1" applyAlignment="1">
      <alignment horizontal="left" wrapText="1"/>
    </xf>
    <xf numFmtId="0" fontId="1" fillId="0" borderId="0" xfId="0" applyFont="1" applyAlignment="1">
      <alignment horizontal="left" vertical="top" wrapText="1"/>
    </xf>
    <xf numFmtId="0" fontId="2" fillId="0" borderId="0" xfId="0" applyFont="1"/>
    <xf numFmtId="3" fontId="2" fillId="0" borderId="0" xfId="0" applyNumberFormat="1" applyFont="1" applyAlignment="1">
      <alignment horizontal="left" vertical="top" wrapText="1" readingOrder="1"/>
    </xf>
    <xf numFmtId="3" fontId="1" fillId="0" borderId="0" xfId="0" applyNumberFormat="1" applyFont="1" applyAlignment="1">
      <alignment horizontal="left" vertical="top" wrapText="1"/>
    </xf>
    <xf numFmtId="0" fontId="0" fillId="0" borderId="0" xfId="0"/>
    <xf numFmtId="0" fontId="2" fillId="0" borderId="0" xfId="2" applyFont="1" applyAlignment="1">
      <alignment horizontal="left" vertical="top" wrapText="1"/>
    </xf>
    <xf numFmtId="0" fontId="2" fillId="0" borderId="0" xfId="2" applyFont="1"/>
    <xf numFmtId="3" fontId="0" fillId="0" borderId="0" xfId="0" applyNumberFormat="1" applyAlignment="1">
      <alignment horizontal="left" vertical="top" wrapText="1" readingOrder="1"/>
    </xf>
  </cellXfs>
  <cellStyles count="5">
    <cellStyle name="Normal" xfId="0" builtinId="0"/>
    <cellStyle name="Normal 2" xfId="2" xr:uid="{14DB2D6F-D7FF-4023-9A8D-87EB3A8E1890}"/>
    <cellStyle name="Normal 2 2" xfId="4" xr:uid="{97719DF3-5D9F-AC41-8985-2C1D58332916}"/>
    <cellStyle name="Normal 3" xfId="3" xr:uid="{53E61375-8FDA-B442-A114-6445F80C1397}"/>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xdr:col>
      <xdr:colOff>304800</xdr:colOff>
      <xdr:row>16</xdr:row>
      <xdr:rowOff>19050</xdr:rowOff>
    </xdr:to>
    <xdr:sp macro="" textlink="">
      <xdr:nvSpPr>
        <xdr:cNvPr id="2" name="AutoShape 2">
          <a:extLst>
            <a:ext uri="{FF2B5EF4-FFF2-40B4-BE49-F238E27FC236}">
              <a16:creationId xmlns:a16="http://schemas.microsoft.com/office/drawing/2014/main" id="{8C29BAA5-4EB2-E94C-9640-1FA2A9DC1B1A}"/>
            </a:ext>
          </a:extLst>
        </xdr:cNvPr>
        <xdr:cNvSpPr>
          <a:spLocks noChangeAspect="1" noChangeArrowheads="1"/>
        </xdr:cNvSpPr>
      </xdr:nvSpPr>
      <xdr:spPr bwMode="auto">
        <a:xfrm>
          <a:off x="190500" y="50546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1</xdr:col>
      <xdr:colOff>76200</xdr:colOff>
      <xdr:row>17</xdr:row>
      <xdr:rowOff>120649</xdr:rowOff>
    </xdr:to>
    <xdr:sp macro="" textlink="">
      <xdr:nvSpPr>
        <xdr:cNvPr id="2" name="AutoShape 1">
          <a:extLst>
            <a:ext uri="{FF2B5EF4-FFF2-40B4-BE49-F238E27FC236}">
              <a16:creationId xmlns:a16="http://schemas.microsoft.com/office/drawing/2014/main" id="{DBAB452F-FC03-8845-A9CB-D4A8FF86587F}"/>
            </a:ext>
          </a:extLst>
        </xdr:cNvPr>
        <xdr:cNvSpPr>
          <a:spLocks noChangeAspect="1" noChangeArrowheads="1"/>
        </xdr:cNvSpPr>
      </xdr:nvSpPr>
      <xdr:spPr bwMode="auto">
        <a:xfrm>
          <a:off x="0" y="2832100"/>
          <a:ext cx="292100" cy="27304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96AA6-FC9D-5D47-BB58-51C849D97C34}">
  <dimension ref="B1:V12"/>
  <sheetViews>
    <sheetView showGridLines="0" tabSelected="1" zoomScaleNormal="100" workbookViewId="0"/>
  </sheetViews>
  <sheetFormatPr baseColWidth="10" defaultColWidth="10.6640625" defaultRowHeight="11.25" x14ac:dyDescent="0.2"/>
  <cols>
    <col min="1" max="1" width="3.6640625" style="57" customWidth="1"/>
    <col min="2" max="2" width="25.33203125" style="57" customWidth="1"/>
    <col min="3" max="9" width="8.33203125" style="57" customWidth="1"/>
    <col min="10" max="13" width="9.33203125" style="57" customWidth="1"/>
    <col min="14" max="19" width="8.33203125" style="57" customWidth="1"/>
    <col min="20" max="22" width="9.33203125" style="57" customWidth="1"/>
    <col min="23" max="23" width="25.33203125" style="57" customWidth="1"/>
    <col min="24" max="16384" width="10.6640625" style="57"/>
  </cols>
  <sheetData>
    <row r="1" spans="2:22" ht="10.15" customHeight="1" x14ac:dyDescent="0.2"/>
    <row r="2" spans="2:22" ht="15.6" customHeight="1" x14ac:dyDescent="0.2">
      <c r="B2" s="126" t="s">
        <v>35</v>
      </c>
      <c r="C2" s="127"/>
      <c r="D2" s="127"/>
      <c r="E2" s="127"/>
      <c r="F2" s="127"/>
      <c r="G2" s="127"/>
      <c r="H2" s="127"/>
      <c r="I2" s="127"/>
      <c r="J2" s="127"/>
      <c r="K2" s="127"/>
      <c r="L2" s="127"/>
      <c r="M2" s="127"/>
      <c r="N2" s="127"/>
      <c r="O2" s="127"/>
      <c r="P2" s="127"/>
      <c r="Q2" s="127"/>
      <c r="R2" s="127"/>
      <c r="S2" s="127"/>
      <c r="T2" s="127"/>
      <c r="U2" s="127"/>
      <c r="V2" s="127"/>
    </row>
    <row r="3" spans="2:22" ht="17.649999999999999" customHeight="1" x14ac:dyDescent="0.2">
      <c r="B3" s="64"/>
      <c r="U3" s="57" t="s">
        <v>68</v>
      </c>
    </row>
    <row r="4" spans="2:22" ht="25.15" customHeight="1" x14ac:dyDescent="0.2">
      <c r="B4" s="65"/>
      <c r="C4" s="65" t="s">
        <v>1</v>
      </c>
      <c r="D4" s="65" t="s">
        <v>2</v>
      </c>
      <c r="E4" s="65" t="s">
        <v>3</v>
      </c>
      <c r="F4" s="65" t="s">
        <v>4</v>
      </c>
      <c r="G4" s="65" t="s">
        <v>5</v>
      </c>
      <c r="H4" s="65" t="s">
        <v>6</v>
      </c>
      <c r="I4" s="65" t="s">
        <v>7</v>
      </c>
      <c r="J4" s="65" t="s">
        <v>8</v>
      </c>
      <c r="K4" s="65" t="s">
        <v>9</v>
      </c>
      <c r="L4" s="65" t="s">
        <v>10</v>
      </c>
      <c r="M4" s="65" t="s">
        <v>11</v>
      </c>
      <c r="N4" s="65" t="s">
        <v>12</v>
      </c>
      <c r="O4" s="65" t="s">
        <v>13</v>
      </c>
      <c r="P4" s="65" t="s">
        <v>14</v>
      </c>
      <c r="Q4" s="65" t="s">
        <v>15</v>
      </c>
      <c r="R4" s="65" t="s">
        <v>16</v>
      </c>
      <c r="S4" s="65" t="s">
        <v>17</v>
      </c>
      <c r="T4" s="65" t="s">
        <v>18</v>
      </c>
      <c r="U4" s="65" t="s">
        <v>19</v>
      </c>
      <c r="V4" s="65" t="s">
        <v>20</v>
      </c>
    </row>
    <row r="5" spans="2:22" ht="13.9" customHeight="1" x14ac:dyDescent="0.2">
      <c r="B5" s="106" t="s">
        <v>30</v>
      </c>
      <c r="C5" s="66">
        <v>982.6</v>
      </c>
      <c r="D5" s="66">
        <v>752.8</v>
      </c>
      <c r="E5" s="66">
        <v>328.3</v>
      </c>
      <c r="F5" s="66">
        <v>770.5</v>
      </c>
      <c r="G5" s="66">
        <v>919.4</v>
      </c>
      <c r="H5" s="66">
        <v>982.2</v>
      </c>
      <c r="I5" s="66">
        <v>1053.2</v>
      </c>
      <c r="J5" s="66">
        <v>1449.6</v>
      </c>
      <c r="K5" s="66">
        <v>1099.0999999999999</v>
      </c>
      <c r="L5" s="66">
        <v>684.8</v>
      </c>
      <c r="M5" s="66">
        <v>349.9</v>
      </c>
      <c r="N5" s="66">
        <v>456</v>
      </c>
      <c r="O5" s="66">
        <v>-191.9</v>
      </c>
      <c r="P5" s="66">
        <v>124.7</v>
      </c>
      <c r="Q5" s="66">
        <v>-90.9</v>
      </c>
      <c r="R5" s="66">
        <v>554.79999999999995</v>
      </c>
      <c r="S5" s="66">
        <v>21.2</v>
      </c>
      <c r="T5" s="66">
        <v>-846.9</v>
      </c>
      <c r="U5" s="66">
        <v>-1879.7</v>
      </c>
      <c r="V5" s="66">
        <v>-2482.9</v>
      </c>
    </row>
    <row r="6" spans="2:22" ht="13.9" customHeight="1" x14ac:dyDescent="0.2">
      <c r="B6" s="107" t="s">
        <v>31</v>
      </c>
      <c r="C6" s="66">
        <v>131.5</v>
      </c>
      <c r="D6" s="66">
        <v>0</v>
      </c>
      <c r="E6" s="66">
        <v>0</v>
      </c>
      <c r="F6" s="66">
        <v>0</v>
      </c>
      <c r="G6" s="66">
        <v>0</v>
      </c>
      <c r="H6" s="66">
        <v>0</v>
      </c>
      <c r="I6" s="66">
        <v>0</v>
      </c>
      <c r="J6" s="66">
        <v>181.4</v>
      </c>
      <c r="K6" s="66">
        <v>242.5</v>
      </c>
      <c r="L6" s="66">
        <v>118.9</v>
      </c>
      <c r="M6" s="66">
        <v>142.1</v>
      </c>
      <c r="N6" s="66">
        <v>137.5</v>
      </c>
      <c r="O6" s="66">
        <v>131.4</v>
      </c>
      <c r="P6" s="66">
        <v>172.3</v>
      </c>
      <c r="Q6" s="66">
        <v>185.7</v>
      </c>
      <c r="R6" s="66">
        <v>189.9</v>
      </c>
      <c r="S6" s="66">
        <v>110.8</v>
      </c>
      <c r="T6" s="66">
        <v>160</v>
      </c>
      <c r="U6" s="66">
        <v>122.8</v>
      </c>
      <c r="V6" s="66">
        <v>217</v>
      </c>
    </row>
    <row r="7" spans="2:22" ht="13.9" customHeight="1" x14ac:dyDescent="0.2">
      <c r="B7" s="106" t="s">
        <v>32</v>
      </c>
      <c r="C7" s="66">
        <v>-423.8</v>
      </c>
      <c r="D7" s="66">
        <v>-487.6</v>
      </c>
      <c r="E7" s="66">
        <v>-584.79999999999995</v>
      </c>
      <c r="F7" s="66">
        <v>-697</v>
      </c>
      <c r="G7" s="66">
        <v>-678.6</v>
      </c>
      <c r="H7" s="66">
        <v>-760.6</v>
      </c>
      <c r="I7" s="66">
        <v>-894.8</v>
      </c>
      <c r="J7" s="66">
        <v>-1009.4</v>
      </c>
      <c r="K7" s="66">
        <v>-1087.0999999999999</v>
      </c>
      <c r="L7" s="66">
        <v>-1074.3</v>
      </c>
      <c r="M7" s="66">
        <v>-1083.7</v>
      </c>
      <c r="N7" s="66">
        <v>-860.3</v>
      </c>
      <c r="O7" s="66">
        <v>-923.7</v>
      </c>
      <c r="P7" s="66">
        <v>-911.4</v>
      </c>
      <c r="Q7" s="66">
        <v>-861.7</v>
      </c>
      <c r="R7" s="66">
        <v>-841.9</v>
      </c>
      <c r="S7" s="66">
        <v>-750.9</v>
      </c>
      <c r="T7" s="66">
        <v>-792.3</v>
      </c>
      <c r="U7" s="66">
        <v>-907</v>
      </c>
      <c r="V7" s="66">
        <v>-876.6</v>
      </c>
    </row>
    <row r="8" spans="2:22" ht="13.9" customHeight="1" x14ac:dyDescent="0.2">
      <c r="B8" s="106" t="s">
        <v>33</v>
      </c>
      <c r="C8" s="66">
        <v>-374.5</v>
      </c>
      <c r="D8" s="66">
        <v>-447.1</v>
      </c>
      <c r="E8" s="66">
        <v>-218.7</v>
      </c>
      <c r="F8" s="66">
        <v>-409.3</v>
      </c>
      <c r="G8" s="66">
        <v>-455.1</v>
      </c>
      <c r="H8" s="66">
        <v>-433.3</v>
      </c>
      <c r="I8" s="66">
        <v>-510.9</v>
      </c>
      <c r="J8" s="66">
        <v>-410.9</v>
      </c>
      <c r="K8" s="66">
        <v>-113.8</v>
      </c>
      <c r="L8" s="66">
        <v>140.9</v>
      </c>
      <c r="M8" s="66">
        <v>325.89999999999998</v>
      </c>
      <c r="N8" s="66">
        <v>285.8</v>
      </c>
      <c r="O8" s="66">
        <v>372.1</v>
      </c>
      <c r="P8" s="66">
        <v>217.4</v>
      </c>
      <c r="Q8" s="66">
        <v>387.6</v>
      </c>
      <c r="R8" s="66">
        <v>195.5</v>
      </c>
      <c r="S8" s="66">
        <v>315</v>
      </c>
      <c r="T8" s="66">
        <v>321.89999999999998</v>
      </c>
      <c r="U8" s="66">
        <v>434.6</v>
      </c>
      <c r="V8" s="66">
        <v>446.6</v>
      </c>
    </row>
    <row r="9" spans="2:22" ht="13.9" customHeight="1" x14ac:dyDescent="0.2">
      <c r="B9" s="106" t="s">
        <v>34</v>
      </c>
      <c r="C9" s="66">
        <v>184.3</v>
      </c>
      <c r="D9" s="66">
        <v>-181.9</v>
      </c>
      <c r="E9" s="66">
        <v>-475.1</v>
      </c>
      <c r="F9" s="66">
        <v>-335.8</v>
      </c>
      <c r="G9" s="66">
        <v>-214.4</v>
      </c>
      <c r="H9" s="66">
        <v>-211.7</v>
      </c>
      <c r="I9" s="66">
        <v>-352.6</v>
      </c>
      <c r="J9" s="66">
        <v>29.3</v>
      </c>
      <c r="K9" s="66">
        <v>-101.9</v>
      </c>
      <c r="L9" s="66">
        <v>-248.5</v>
      </c>
      <c r="M9" s="66">
        <v>-407.9</v>
      </c>
      <c r="N9" s="66">
        <v>-118.4</v>
      </c>
      <c r="O9" s="66">
        <v>-743.5</v>
      </c>
      <c r="P9" s="66">
        <v>-569.29999999999995</v>
      </c>
      <c r="Q9" s="66">
        <v>-564.9</v>
      </c>
      <c r="R9" s="66">
        <v>-91.5</v>
      </c>
      <c r="S9" s="66">
        <v>-414.7</v>
      </c>
      <c r="T9" s="66">
        <v>-1317.3</v>
      </c>
      <c r="U9" s="66">
        <v>-2352.1</v>
      </c>
      <c r="V9" s="66">
        <v>-2912.9</v>
      </c>
    </row>
    <row r="11" spans="2:22" ht="68.25" customHeight="1" x14ac:dyDescent="0.2">
      <c r="B11" s="128" t="s">
        <v>104</v>
      </c>
      <c r="C11" s="127"/>
      <c r="D11" s="127"/>
      <c r="E11" s="127"/>
      <c r="F11" s="127"/>
      <c r="G11" s="127"/>
      <c r="H11" s="127"/>
      <c r="I11" s="127"/>
      <c r="J11" s="127"/>
      <c r="K11" s="127"/>
      <c r="L11" s="127"/>
      <c r="M11" s="127"/>
      <c r="N11" s="127"/>
      <c r="O11" s="127"/>
      <c r="P11" s="127"/>
      <c r="Q11" s="127"/>
      <c r="R11" s="127"/>
      <c r="S11" s="127"/>
      <c r="T11" s="127"/>
      <c r="U11" s="127"/>
      <c r="V11" s="127"/>
    </row>
    <row r="12" spans="2:22" ht="150" customHeight="1" x14ac:dyDescent="0.2"/>
  </sheetData>
  <mergeCells count="2">
    <mergeCell ref="B2:V2"/>
    <mergeCell ref="B11:V11"/>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0B6E3-5B4F-42F4-84B1-0A88CC1F8C94}">
  <dimension ref="B2:V26"/>
  <sheetViews>
    <sheetView showGridLines="0" workbookViewId="0"/>
  </sheetViews>
  <sheetFormatPr baseColWidth="10" defaultRowHeight="11.25" x14ac:dyDescent="0.2"/>
  <cols>
    <col min="1" max="1" width="2.5" customWidth="1"/>
    <col min="2" max="2" width="38.5" customWidth="1"/>
    <col min="3" max="20" width="13.33203125" bestFit="1" customWidth="1"/>
    <col min="21" max="22" width="14.33203125" bestFit="1" customWidth="1"/>
  </cols>
  <sheetData>
    <row r="2" spans="2:22" x14ac:dyDescent="0.2">
      <c r="B2" s="148" t="s">
        <v>99</v>
      </c>
      <c r="C2" s="149"/>
      <c r="D2" s="149"/>
      <c r="E2" s="149"/>
      <c r="F2" s="149"/>
      <c r="G2" s="149"/>
      <c r="H2" s="149"/>
      <c r="I2" s="149"/>
      <c r="J2" s="149"/>
      <c r="K2" s="149"/>
      <c r="L2" s="149"/>
      <c r="M2" s="149"/>
      <c r="N2" s="149"/>
      <c r="O2" s="149"/>
      <c r="P2" s="149"/>
      <c r="Q2" s="149"/>
      <c r="R2" s="149"/>
      <c r="S2" s="149"/>
      <c r="T2" s="149"/>
      <c r="U2" s="149"/>
      <c r="V2" s="149"/>
    </row>
    <row r="3" spans="2:22" x14ac:dyDescent="0.2">
      <c r="V3" s="29" t="s">
        <v>75</v>
      </c>
    </row>
    <row r="4" spans="2:22" s="27" customFormat="1" ht="13.9" customHeight="1" x14ac:dyDescent="0.2">
      <c r="B4" s="120" t="s">
        <v>86</v>
      </c>
      <c r="C4" s="35">
        <v>2005</v>
      </c>
      <c r="D4" s="36">
        <v>2006</v>
      </c>
      <c r="E4" s="36">
        <v>2007</v>
      </c>
      <c r="F4" s="36">
        <v>2008</v>
      </c>
      <c r="G4" s="36">
        <v>2009</v>
      </c>
      <c r="H4" s="36">
        <v>2010</v>
      </c>
      <c r="I4" s="36">
        <v>2011</v>
      </c>
      <c r="J4" s="36">
        <v>2012</v>
      </c>
      <c r="K4" s="36">
        <v>2013</v>
      </c>
      <c r="L4" s="36">
        <v>2014</v>
      </c>
      <c r="M4" s="36">
        <v>2015</v>
      </c>
      <c r="N4" s="36">
        <v>2016</v>
      </c>
      <c r="O4" s="36">
        <v>2017</v>
      </c>
      <c r="P4" s="36">
        <v>2018</v>
      </c>
      <c r="Q4" s="36">
        <v>2019</v>
      </c>
      <c r="R4" s="36">
        <v>2020</v>
      </c>
      <c r="S4" s="36">
        <v>2021</v>
      </c>
      <c r="T4" s="36">
        <v>2022</v>
      </c>
      <c r="U4" s="36">
        <v>2023</v>
      </c>
      <c r="V4" s="36">
        <v>2024</v>
      </c>
    </row>
    <row r="5" spans="2:22" s="28" customFormat="1" ht="13.9" customHeight="1" x14ac:dyDescent="0.2">
      <c r="B5" s="33" t="s">
        <v>21</v>
      </c>
      <c r="C5" s="32">
        <v>58.539203019040002</v>
      </c>
      <c r="D5" s="32">
        <v>58.257124698589998</v>
      </c>
      <c r="E5" s="32">
        <v>60.088379471339998</v>
      </c>
      <c r="F5" s="32">
        <v>63.226367727140001</v>
      </c>
      <c r="G5" s="32">
        <v>64.783573284159999</v>
      </c>
      <c r="H5" s="32">
        <v>67.144650508309994</v>
      </c>
      <c r="I5" s="32">
        <v>69.849004415810001</v>
      </c>
      <c r="J5" s="32">
        <v>71.77464690203</v>
      </c>
      <c r="K5" s="32">
        <v>72.810951557369989</v>
      </c>
      <c r="L5" s="32">
        <v>75.85878901721</v>
      </c>
      <c r="M5" s="32">
        <v>77.22708365746</v>
      </c>
      <c r="N5" s="32">
        <v>79.231894992630004</v>
      </c>
      <c r="O5" s="32">
        <v>80.124213214660003</v>
      </c>
      <c r="P5" s="32">
        <v>81.057188776610005</v>
      </c>
      <c r="Q5" s="32">
        <v>82.639299997369989</v>
      </c>
      <c r="R5" s="32">
        <v>88.459968681999996</v>
      </c>
      <c r="S5" s="32">
        <v>94.141284227929987</v>
      </c>
      <c r="T5" s="32">
        <v>98.041972884229992</v>
      </c>
      <c r="U5" s="32">
        <v>103.57359509310001</v>
      </c>
      <c r="V5" s="32">
        <v>107.10250974858</v>
      </c>
    </row>
    <row r="6" spans="2:22" s="28" customFormat="1" ht="13.9" customHeight="1" x14ac:dyDescent="0.2">
      <c r="B6" s="34" t="s">
        <v>22</v>
      </c>
      <c r="C6" s="32">
        <v>6.6000558379700003</v>
      </c>
      <c r="D6" s="32">
        <v>6.3319786556999995</v>
      </c>
      <c r="E6" s="32">
        <v>6.4572630520600001</v>
      </c>
      <c r="F6" s="32">
        <v>6.7349308602100004</v>
      </c>
      <c r="G6" s="32">
        <v>6.7416249243100008</v>
      </c>
      <c r="H6" s="32">
        <v>6.7081343302100001</v>
      </c>
      <c r="I6" s="32">
        <v>6.7446697436200003</v>
      </c>
      <c r="J6" s="32">
        <v>6.9501635940400002</v>
      </c>
      <c r="K6" s="32">
        <v>7.0237591184799992</v>
      </c>
      <c r="L6" s="32">
        <v>7.4620172693800004</v>
      </c>
      <c r="M6" s="32">
        <v>7.5930247164600004</v>
      </c>
      <c r="N6" s="32">
        <v>7.7928506330500005</v>
      </c>
      <c r="O6" s="32">
        <v>7.6928802906299998</v>
      </c>
      <c r="P6" s="32">
        <v>7.6281753508400003</v>
      </c>
      <c r="Q6" s="32">
        <v>7.6655385774300004</v>
      </c>
      <c r="R6" s="32">
        <v>8.1949738425900005</v>
      </c>
      <c r="S6" s="32">
        <v>8.6695563253799985</v>
      </c>
      <c r="T6" s="32">
        <v>9.0107703315199998</v>
      </c>
      <c r="U6" s="32">
        <v>9.4447386740199999</v>
      </c>
      <c r="V6" s="32">
        <v>9.8047617253499997</v>
      </c>
    </row>
    <row r="7" spans="2:22" s="28" customFormat="1" ht="13.9" customHeight="1" x14ac:dyDescent="0.2">
      <c r="B7" s="34" t="s">
        <v>23</v>
      </c>
      <c r="C7" s="32">
        <v>15.00479920215</v>
      </c>
      <c r="D7" s="32">
        <v>15.19630862576</v>
      </c>
      <c r="E7" s="32">
        <v>15.719770824339999</v>
      </c>
      <c r="F7" s="32">
        <v>16.57338678731</v>
      </c>
      <c r="G7" s="32">
        <v>17.131271201200001</v>
      </c>
      <c r="H7" s="32">
        <v>18.43499600178</v>
      </c>
      <c r="I7" s="32">
        <v>19.671465283029999</v>
      </c>
      <c r="J7" s="32">
        <v>20.009332132279997</v>
      </c>
      <c r="K7" s="32">
        <v>20.39275997915</v>
      </c>
      <c r="L7" s="32">
        <v>21.429001487599997</v>
      </c>
      <c r="M7" s="32">
        <v>21.874408817540001</v>
      </c>
      <c r="N7" s="32">
        <v>22.73676504985</v>
      </c>
      <c r="O7" s="32">
        <v>23.193654490459998</v>
      </c>
      <c r="P7" s="32">
        <v>23.641706216900001</v>
      </c>
      <c r="Q7" s="32">
        <v>24.25241568209</v>
      </c>
      <c r="R7" s="32">
        <v>25.807142530269999</v>
      </c>
      <c r="S7" s="32">
        <v>27.801098663539999</v>
      </c>
      <c r="T7" s="32">
        <v>28.95387240662</v>
      </c>
      <c r="U7" s="32">
        <v>30.806088778540001</v>
      </c>
      <c r="V7" s="32">
        <v>31.92701051089</v>
      </c>
    </row>
    <row r="8" spans="2:22" s="28" customFormat="1" ht="13.9" customHeight="1" x14ac:dyDescent="0.2">
      <c r="B8" s="34" t="s">
        <v>24</v>
      </c>
      <c r="C8" s="32">
        <v>5.2184014131899996</v>
      </c>
      <c r="D8" s="32">
        <v>5.2562488747599998</v>
      </c>
      <c r="E8" s="32">
        <v>5.2815787533199998</v>
      </c>
      <c r="F8" s="32">
        <v>5.3224265319700006</v>
      </c>
      <c r="G8" s="32">
        <v>5.3558188721300004</v>
      </c>
      <c r="H8" s="32">
        <v>5.6512239772599999</v>
      </c>
      <c r="I8" s="32">
        <v>5.6918986704499996</v>
      </c>
      <c r="J8" s="32">
        <v>5.9036645031399999</v>
      </c>
      <c r="K8" s="32">
        <v>6.1641014193800006</v>
      </c>
      <c r="L8" s="32">
        <v>6.2574099308900006</v>
      </c>
      <c r="M8" s="32">
        <v>6.2492949434899998</v>
      </c>
      <c r="N8" s="32">
        <v>6.2539935306800007</v>
      </c>
      <c r="O8" s="32">
        <v>6.3369513249899994</v>
      </c>
      <c r="P8" s="32">
        <v>6.35985151593</v>
      </c>
      <c r="Q8" s="32">
        <v>5.9777562014399992</v>
      </c>
      <c r="R8" s="32">
        <v>6.4748751283899999</v>
      </c>
      <c r="S8" s="32">
        <v>6.7042768876899999</v>
      </c>
      <c r="T8" s="32">
        <v>7.1189760569799994</v>
      </c>
      <c r="U8" s="32">
        <v>7.5729456085600004</v>
      </c>
      <c r="V8" s="32">
        <v>7.6883926558100004</v>
      </c>
    </row>
    <row r="9" spans="2:22" s="28" customFormat="1" ht="13.9" customHeight="1" x14ac:dyDescent="0.2">
      <c r="B9" s="34" t="s">
        <v>25</v>
      </c>
      <c r="C9" s="32">
        <v>2.68092408482</v>
      </c>
      <c r="D9" s="32">
        <v>2.4655114029599998</v>
      </c>
      <c r="E9" s="32">
        <v>2.5429454751300002</v>
      </c>
      <c r="F9" s="32">
        <v>2.6304896928600003</v>
      </c>
      <c r="G9" s="32">
        <v>2.6284722397399998</v>
      </c>
      <c r="H9" s="32">
        <v>2.6106702986300001</v>
      </c>
      <c r="I9" s="32">
        <v>2.2687604819899998</v>
      </c>
      <c r="J9" s="32">
        <v>2.6399827889799998</v>
      </c>
      <c r="K9" s="32">
        <v>2.5206564254699999</v>
      </c>
      <c r="L9" s="32">
        <v>2.4845877127199998</v>
      </c>
      <c r="M9" s="32">
        <v>2.4774519006199998</v>
      </c>
      <c r="N9" s="32">
        <v>2.47020233859</v>
      </c>
      <c r="O9" s="32">
        <v>2.4155850644200001</v>
      </c>
      <c r="P9" s="32">
        <v>2.4212974638899998</v>
      </c>
      <c r="Q9" s="32">
        <v>2.4591355154399999</v>
      </c>
      <c r="R9" s="32">
        <v>2.58724059077</v>
      </c>
      <c r="S9" s="32">
        <v>2.68389898127</v>
      </c>
      <c r="T9" s="32">
        <v>2.7237880419600002</v>
      </c>
      <c r="U9" s="32">
        <v>2.8416534816199999</v>
      </c>
      <c r="V9" s="32">
        <v>3.09597225579</v>
      </c>
    </row>
    <row r="10" spans="2:22" s="28" customFormat="1" ht="13.9" customHeight="1" x14ac:dyDescent="0.2">
      <c r="B10" s="34" t="s">
        <v>26</v>
      </c>
      <c r="C10" s="32">
        <v>28.358292575180002</v>
      </c>
      <c r="D10" s="32">
        <v>28.78883963354</v>
      </c>
      <c r="E10" s="32">
        <v>30.513632949070001</v>
      </c>
      <c r="F10" s="32">
        <v>33.705125886159998</v>
      </c>
      <c r="G10" s="32">
        <v>34.776059480019995</v>
      </c>
      <c r="H10" s="32">
        <v>36.841168839529999</v>
      </c>
      <c r="I10" s="32">
        <v>39.066142905790002</v>
      </c>
      <c r="J10" s="32">
        <v>40.893286535559994</v>
      </c>
      <c r="K10" s="32">
        <v>42.511735803940006</v>
      </c>
      <c r="L10" s="32">
        <v>46.951133449209998</v>
      </c>
      <c r="M10" s="32">
        <v>48.608299183249997</v>
      </c>
      <c r="N10" s="32">
        <v>50.921945348359998</v>
      </c>
      <c r="O10" s="32">
        <v>52.276072589350001</v>
      </c>
      <c r="P10" s="32">
        <v>53.534853017149999</v>
      </c>
      <c r="Q10" s="32">
        <v>55.290646379529996</v>
      </c>
      <c r="R10" s="32">
        <v>61.049103812599995</v>
      </c>
      <c r="S10" s="32">
        <v>66.583614349970006</v>
      </c>
      <c r="T10" s="32">
        <v>70.596095540530001</v>
      </c>
      <c r="U10" s="32">
        <v>76.138199125170004</v>
      </c>
      <c r="V10" s="32">
        <v>79.881783938360002</v>
      </c>
    </row>
    <row r="11" spans="2:22" s="28" customFormat="1" ht="13.9" customHeight="1" x14ac:dyDescent="0.2">
      <c r="B11" s="34" t="s">
        <v>27</v>
      </c>
      <c r="C11" s="32">
        <v>13.276604152700001</v>
      </c>
      <c r="D11" s="32">
        <v>13.077759288139999</v>
      </c>
      <c r="E11" s="32">
        <v>13.53398133064</v>
      </c>
      <c r="F11" s="32">
        <v>13.67571159449</v>
      </c>
      <c r="G11" s="32">
        <v>14.38470768128</v>
      </c>
      <c r="H11" s="32">
        <v>14.37294851341</v>
      </c>
      <c r="I11" s="32">
        <v>15.131376865040002</v>
      </c>
      <c r="J11" s="32">
        <v>15.553764093709999</v>
      </c>
      <c r="K11" s="32">
        <v>15.31675575951</v>
      </c>
      <c r="L11" s="32">
        <v>13.890368563499999</v>
      </c>
      <c r="M11" s="32">
        <v>14.148237410010001</v>
      </c>
      <c r="N11" s="32">
        <v>14.217538771079999</v>
      </c>
      <c r="O11" s="32">
        <v>13.90698813599</v>
      </c>
      <c r="P11" s="32">
        <v>14.022031209410001</v>
      </c>
      <c r="Q11" s="32">
        <v>14.04849783345</v>
      </c>
      <c r="R11" s="32">
        <v>14.351867002639999</v>
      </c>
      <c r="S11" s="32">
        <v>14.888541811410001</v>
      </c>
      <c r="T11" s="32">
        <v>14.944511427229999</v>
      </c>
      <c r="U11" s="32">
        <v>14.561996744270001</v>
      </c>
      <c r="V11" s="32">
        <v>14.598649519389999</v>
      </c>
    </row>
    <row r="12" spans="2:22" s="28" customFormat="1" ht="13.9" customHeight="1" x14ac:dyDescent="0.2">
      <c r="B12" s="34" t="s">
        <v>28</v>
      </c>
      <c r="C12" s="32">
        <v>12.1538146824</v>
      </c>
      <c r="D12" s="32">
        <v>12.07037046174</v>
      </c>
      <c r="E12" s="32">
        <v>11.65217119745</v>
      </c>
      <c r="F12" s="32">
        <v>11.553421889520001</v>
      </c>
      <c r="G12" s="32">
        <v>11.376363037639999</v>
      </c>
      <c r="H12" s="32">
        <v>11.55744243448</v>
      </c>
      <c r="I12" s="32">
        <v>11.40695778393</v>
      </c>
      <c r="J12" s="32">
        <v>11.25635097863</v>
      </c>
      <c r="K12" s="32">
        <v>10.963349115370001</v>
      </c>
      <c r="L12" s="32">
        <v>11.01723181521</v>
      </c>
      <c r="M12" s="32">
        <v>10.64233464648</v>
      </c>
      <c r="N12" s="32">
        <v>10.400159504100001</v>
      </c>
      <c r="O12" s="32">
        <v>10.34378811665</v>
      </c>
      <c r="P12" s="32">
        <v>10.13473416297</v>
      </c>
      <c r="Q12" s="32">
        <v>10.017254573260001</v>
      </c>
      <c r="R12" s="32">
        <v>9.9744369504500003</v>
      </c>
      <c r="S12" s="32">
        <v>9.6812066044999998</v>
      </c>
      <c r="T12" s="32">
        <v>9.6443125424100007</v>
      </c>
      <c r="U12" s="32">
        <v>10.35832188571</v>
      </c>
      <c r="V12" s="32">
        <v>10.095641363370001</v>
      </c>
    </row>
    <row r="13" spans="2:22" s="28" customFormat="1" ht="13.9" customHeight="1" x14ac:dyDescent="0.2">
      <c r="B13" s="34" t="s">
        <v>29</v>
      </c>
      <c r="C13" s="32">
        <v>4.75049160876</v>
      </c>
      <c r="D13" s="32">
        <v>4.3201553151700001</v>
      </c>
      <c r="E13" s="32">
        <v>4.3885939941800007</v>
      </c>
      <c r="F13" s="32">
        <v>4.29210835697</v>
      </c>
      <c r="G13" s="32">
        <v>4.2464430852200001</v>
      </c>
      <c r="H13" s="32">
        <v>4.3730907208900005</v>
      </c>
      <c r="I13" s="32">
        <v>4.2445268610499998</v>
      </c>
      <c r="J13" s="32">
        <v>4.0712452941299997</v>
      </c>
      <c r="K13" s="32">
        <v>4.0191108785500003</v>
      </c>
      <c r="L13" s="32">
        <v>4.0000551892900003</v>
      </c>
      <c r="M13" s="32">
        <v>3.8282124177199996</v>
      </c>
      <c r="N13" s="32">
        <v>3.6922513690900001</v>
      </c>
      <c r="O13" s="32">
        <v>3.59736437267</v>
      </c>
      <c r="P13" s="32">
        <v>3.36557038708</v>
      </c>
      <c r="Q13" s="32">
        <v>3.28290121113</v>
      </c>
      <c r="R13" s="32">
        <v>3.0845609163100001</v>
      </c>
      <c r="S13" s="32">
        <v>2.9879214620500001</v>
      </c>
      <c r="T13" s="32">
        <v>2.8570533740599999</v>
      </c>
      <c r="U13" s="32">
        <v>2.5150773379499998</v>
      </c>
      <c r="V13" s="32">
        <v>2.52643492746</v>
      </c>
    </row>
    <row r="14" spans="2:22" s="28" customFormat="1" ht="13.9" customHeight="1" x14ac:dyDescent="0.2">
      <c r="B14" s="120" t="s">
        <v>87</v>
      </c>
      <c r="C14" s="30"/>
      <c r="D14" s="30"/>
      <c r="E14" s="30"/>
      <c r="F14" s="30"/>
      <c r="G14" s="30"/>
      <c r="H14" s="30"/>
      <c r="I14" s="30"/>
      <c r="J14" s="30"/>
      <c r="K14" s="30"/>
      <c r="L14" s="30"/>
      <c r="M14" s="30"/>
      <c r="N14" s="30"/>
      <c r="O14" s="30"/>
      <c r="P14" s="30"/>
      <c r="Q14" s="30"/>
      <c r="R14" s="30"/>
      <c r="S14" s="30"/>
      <c r="T14" s="30"/>
      <c r="U14" s="30"/>
      <c r="V14" s="31"/>
    </row>
    <row r="15" spans="2:22" s="28" customFormat="1" ht="13.9" customHeight="1" x14ac:dyDescent="0.2">
      <c r="B15" s="33" t="s">
        <v>21</v>
      </c>
      <c r="C15" s="32">
        <v>-58.354897643279998</v>
      </c>
      <c r="D15" s="32">
        <v>-58.438983253430003</v>
      </c>
      <c r="E15" s="32">
        <v>-60.563526840720002</v>
      </c>
      <c r="F15" s="32">
        <v>-63.56213180428</v>
      </c>
      <c r="G15" s="32">
        <v>-64.997926444589993</v>
      </c>
      <c r="H15" s="32">
        <v>-67.356380402200003</v>
      </c>
      <c r="I15" s="32">
        <v>-70.20156006629</v>
      </c>
      <c r="J15" s="32">
        <v>-71.745297778500003</v>
      </c>
      <c r="K15" s="32">
        <v>-72.912834001259995</v>
      </c>
      <c r="L15" s="32">
        <v>-76.107325215580005</v>
      </c>
      <c r="M15" s="32">
        <v>-77.634963044969993</v>
      </c>
      <c r="N15" s="32">
        <v>-79.35031709703</v>
      </c>
      <c r="O15" s="32">
        <v>-80.867738512740004</v>
      </c>
      <c r="P15" s="32">
        <v>-81.626500818219995</v>
      </c>
      <c r="Q15" s="32">
        <v>-83.204184518459996</v>
      </c>
      <c r="R15" s="32">
        <v>-88.551514111239996</v>
      </c>
      <c r="S15" s="32">
        <v>-94.556019891099993</v>
      </c>
      <c r="T15" s="32">
        <v>-99.35930031398</v>
      </c>
      <c r="U15" s="32">
        <v>-105.92568449511</v>
      </c>
      <c r="V15" s="32">
        <v>-110.01538084757</v>
      </c>
    </row>
    <row r="16" spans="2:22" s="28" customFormat="1" ht="13.9" customHeight="1" x14ac:dyDescent="0.2">
      <c r="B16" s="34" t="s">
        <v>22</v>
      </c>
      <c r="C16" s="32">
        <v>-6.66174839386</v>
      </c>
      <c r="D16" s="32">
        <v>-6.1786279825600001</v>
      </c>
      <c r="E16" s="32">
        <v>-6.4708288767199997</v>
      </c>
      <c r="F16" s="32">
        <v>-6.7244223483300001</v>
      </c>
      <c r="G16" s="32">
        <v>-6.8169272900599998</v>
      </c>
      <c r="H16" s="32">
        <v>-6.81102193937999</v>
      </c>
      <c r="I16" s="32">
        <v>-6.8163388492800001</v>
      </c>
      <c r="J16" s="32">
        <v>-6.9708649518100101</v>
      </c>
      <c r="K16" s="32">
        <v>-7.0311977021300001</v>
      </c>
      <c r="L16" s="32">
        <v>-7.4718061411900001</v>
      </c>
      <c r="M16" s="32">
        <v>-7.5533455269200003</v>
      </c>
      <c r="N16" s="32">
        <v>-7.7377243892800003</v>
      </c>
      <c r="O16" s="32">
        <v>-7.86834789127</v>
      </c>
      <c r="P16" s="32">
        <v>-7.7497931205699997</v>
      </c>
      <c r="Q16" s="32">
        <v>-7.8277072387700004</v>
      </c>
      <c r="R16" s="32">
        <v>-8.4405436267600003</v>
      </c>
      <c r="S16" s="32">
        <v>-8.8998722043100003</v>
      </c>
      <c r="T16" s="32">
        <v>-9.2954144456699996</v>
      </c>
      <c r="U16" s="32">
        <v>-9.8147105070599991</v>
      </c>
      <c r="V16" s="32">
        <v>-10.217242772320001</v>
      </c>
    </row>
    <row r="17" spans="2:22" s="28" customFormat="1" ht="13.9" customHeight="1" x14ac:dyDescent="0.2">
      <c r="B17" s="34" t="s">
        <v>23</v>
      </c>
      <c r="C17" s="32">
        <v>-15.02621226114</v>
      </c>
      <c r="D17" s="32">
        <v>-15.356364576420001</v>
      </c>
      <c r="E17" s="32">
        <v>-16.031220239780001</v>
      </c>
      <c r="F17" s="32">
        <v>-16.930498405350001</v>
      </c>
      <c r="G17" s="32">
        <v>-17.397888453690001</v>
      </c>
      <c r="H17" s="32">
        <v>-18.579643853690001</v>
      </c>
      <c r="I17" s="32">
        <v>-19.84485195876</v>
      </c>
      <c r="J17" s="32">
        <v>-19.977676096900002</v>
      </c>
      <c r="K17" s="32">
        <v>-20.450563702290001</v>
      </c>
      <c r="L17" s="32">
        <v>-21.549687588209999</v>
      </c>
      <c r="M17" s="32">
        <v>-22.112497858019999</v>
      </c>
      <c r="N17" s="32">
        <v>-22.835999899800001</v>
      </c>
      <c r="O17" s="32">
        <v>-23.216780056280001</v>
      </c>
      <c r="P17" s="32">
        <v>-23.59097932541</v>
      </c>
      <c r="Q17" s="32">
        <v>-24.140533147629998</v>
      </c>
      <c r="R17" s="32">
        <v>-25.604928852739999</v>
      </c>
      <c r="S17" s="32">
        <v>-27.712023299790001</v>
      </c>
      <c r="T17" s="32">
        <v>-29.02633637337</v>
      </c>
      <c r="U17" s="32">
        <v>-31.19833789622</v>
      </c>
      <c r="V17" s="32">
        <v>-32.43650495112</v>
      </c>
    </row>
    <row r="18" spans="2:22" s="28" customFormat="1" ht="13.9" customHeight="1" x14ac:dyDescent="0.2">
      <c r="B18" s="34" t="s">
        <v>24</v>
      </c>
      <c r="C18" s="32">
        <v>-5.1607576953100001</v>
      </c>
      <c r="D18" s="32">
        <v>-5.23544025059</v>
      </c>
      <c r="E18" s="32">
        <v>-5.2469118249599997</v>
      </c>
      <c r="F18" s="32">
        <v>-5.2854588873999999</v>
      </c>
      <c r="G18" s="32">
        <v>-5.3264852739800004</v>
      </c>
      <c r="H18" s="32">
        <v>-5.6205709620100004</v>
      </c>
      <c r="I18" s="32">
        <v>-5.6608788685300002</v>
      </c>
      <c r="J18" s="32">
        <v>-5.8838441441500002</v>
      </c>
      <c r="K18" s="32">
        <v>-6.1688939926400002</v>
      </c>
      <c r="L18" s="32">
        <v>-6.2549438754500004</v>
      </c>
      <c r="M18" s="32">
        <v>-6.2323584309799998</v>
      </c>
      <c r="N18" s="32">
        <v>-6.2050634233400004</v>
      </c>
      <c r="O18" s="32">
        <v>-6.28237852039</v>
      </c>
      <c r="P18" s="32">
        <v>-6.3122832766899997</v>
      </c>
      <c r="Q18" s="32">
        <v>-5.9298346303100002</v>
      </c>
      <c r="R18" s="32">
        <v>-6.3951911294899997</v>
      </c>
      <c r="S18" s="32">
        <v>-6.6159273543500001</v>
      </c>
      <c r="T18" s="32">
        <v>-6.9641442586200002</v>
      </c>
      <c r="U18" s="32">
        <v>-7.4229378074000003</v>
      </c>
      <c r="V18" s="32">
        <v>-7.5831645115699997</v>
      </c>
    </row>
    <row r="19" spans="2:22" s="28" customFormat="1" ht="13.9" customHeight="1" x14ac:dyDescent="0.2">
      <c r="B19" s="34" t="s">
        <v>25</v>
      </c>
      <c r="C19" s="32">
        <v>-2.6383184813499998</v>
      </c>
      <c r="D19" s="32">
        <v>-2.4169415927300002</v>
      </c>
      <c r="E19" s="32">
        <v>-2.4866909442099998</v>
      </c>
      <c r="F19" s="32">
        <v>-2.57494328682</v>
      </c>
      <c r="G19" s="32">
        <v>-2.56752825426</v>
      </c>
      <c r="H19" s="32">
        <v>-2.55412460843</v>
      </c>
      <c r="I19" s="32">
        <v>-2.2376132111399998</v>
      </c>
      <c r="J19" s="32">
        <v>-2.60822741474</v>
      </c>
      <c r="K19" s="32">
        <v>-2.5106486754300001</v>
      </c>
      <c r="L19" s="32">
        <v>-2.4739977748599999</v>
      </c>
      <c r="M19" s="32">
        <v>-2.4702153553000001</v>
      </c>
      <c r="N19" s="32">
        <v>-2.4472843286199999</v>
      </c>
      <c r="O19" s="32">
        <v>-2.4127321782400002</v>
      </c>
      <c r="P19" s="32">
        <v>-2.4281223213800001</v>
      </c>
      <c r="Q19" s="32">
        <v>-2.4701737330700002</v>
      </c>
      <c r="R19" s="32">
        <v>-2.5559398818200001</v>
      </c>
      <c r="S19" s="32">
        <v>-2.6721312783600002</v>
      </c>
      <c r="T19" s="32">
        <v>-2.7598082939799999</v>
      </c>
      <c r="U19" s="32">
        <v>-2.9250595871399998</v>
      </c>
      <c r="V19" s="32">
        <v>-3.14226140831</v>
      </c>
    </row>
    <row r="20" spans="2:22" s="28" customFormat="1" ht="13.9" customHeight="1" x14ac:dyDescent="0.2">
      <c r="B20" s="34" t="s">
        <v>26</v>
      </c>
      <c r="C20" s="32">
        <v>-28.394979376119998</v>
      </c>
      <c r="D20" s="32">
        <v>-28.904199812280002</v>
      </c>
      <c r="E20" s="32">
        <v>-30.957163900849999</v>
      </c>
      <c r="F20" s="32">
        <v>-34.108440274049997</v>
      </c>
      <c r="G20" s="32">
        <v>-35.132327028879999</v>
      </c>
      <c r="H20" s="32">
        <v>-37.094959225970001</v>
      </c>
      <c r="I20" s="32">
        <v>-39.356742646400001</v>
      </c>
      <c r="J20" s="32">
        <v>-40.829628300640003</v>
      </c>
      <c r="K20" s="32">
        <v>-42.517748936220002</v>
      </c>
      <c r="L20" s="32">
        <v>-47.055594324739999</v>
      </c>
      <c r="M20" s="32">
        <v>-48.864442834249999</v>
      </c>
      <c r="N20" s="32">
        <v>-50.850303768270003</v>
      </c>
      <c r="O20" s="32">
        <v>-52.604580669770002</v>
      </c>
      <c r="P20" s="32">
        <v>-53.715451846359997</v>
      </c>
      <c r="Q20" s="32">
        <v>-55.491184602350003</v>
      </c>
      <c r="R20" s="32">
        <v>-61.022077526149999</v>
      </c>
      <c r="S20" s="32">
        <v>-66.843174611549998</v>
      </c>
      <c r="T20" s="32">
        <v>-71.489808639139994</v>
      </c>
      <c r="U20" s="32">
        <v>-77.804259026739999</v>
      </c>
      <c r="V20" s="32">
        <v>-82.081350738029997</v>
      </c>
    </row>
    <row r="21" spans="2:22" s="28" customFormat="1" ht="13.9" customHeight="1" x14ac:dyDescent="0.2">
      <c r="B21" s="34" t="s">
        <v>27</v>
      </c>
      <c r="C21" s="32">
        <v>-13.20019735496</v>
      </c>
      <c r="D21" s="32">
        <v>-13.184756838969999</v>
      </c>
      <c r="E21" s="32">
        <v>-13.61864819002</v>
      </c>
      <c r="F21" s="32">
        <v>-13.69279131327</v>
      </c>
      <c r="G21" s="32">
        <v>-14.37970946956</v>
      </c>
      <c r="H21" s="32">
        <v>-14.40381409105</v>
      </c>
      <c r="I21" s="32">
        <v>-15.212729400220001</v>
      </c>
      <c r="J21" s="32">
        <v>-15.556118134029999</v>
      </c>
      <c r="K21" s="32">
        <v>-15.40348225847</v>
      </c>
      <c r="L21" s="32">
        <v>-13.98654690007</v>
      </c>
      <c r="M21" s="32">
        <v>-14.24007569197</v>
      </c>
      <c r="N21" s="32">
        <v>-14.33919969652</v>
      </c>
      <c r="O21" s="32">
        <v>-14.14931741841</v>
      </c>
      <c r="P21" s="32">
        <v>-14.23073316759</v>
      </c>
      <c r="Q21" s="32">
        <v>-14.235703173099999</v>
      </c>
      <c r="R21" s="32">
        <v>-14.450840104379999</v>
      </c>
      <c r="S21" s="32">
        <v>-14.98902504404</v>
      </c>
      <c r="T21" s="32">
        <v>-15.1875564683</v>
      </c>
      <c r="U21" s="32">
        <v>-14.91650037042</v>
      </c>
      <c r="V21" s="32">
        <v>-15.01098075707</v>
      </c>
    </row>
    <row r="22" spans="2:22" s="28" customFormat="1" ht="13.9" customHeight="1" x14ac:dyDescent="0.2">
      <c r="B22" s="34" t="s">
        <v>28</v>
      </c>
      <c r="C22" s="32">
        <v>-12.07764876629</v>
      </c>
      <c r="D22" s="32">
        <v>-12.10064905402</v>
      </c>
      <c r="E22" s="32">
        <v>-11.68250516628</v>
      </c>
      <c r="F22" s="32">
        <v>-11.547966260919999</v>
      </c>
      <c r="G22" s="32">
        <v>-11.326701847100001</v>
      </c>
      <c r="H22" s="32">
        <v>-11.56962668007</v>
      </c>
      <c r="I22" s="32">
        <v>-11.43841466502</v>
      </c>
      <c r="J22" s="32">
        <v>-11.32861114786</v>
      </c>
      <c r="K22" s="32">
        <v>-11.00403545498</v>
      </c>
      <c r="L22" s="32">
        <v>-11.08540877333</v>
      </c>
      <c r="M22" s="32">
        <v>-10.70794927655</v>
      </c>
      <c r="N22" s="32">
        <v>-10.490467669239999</v>
      </c>
      <c r="O22" s="32">
        <v>-10.500132998650001</v>
      </c>
      <c r="P22" s="32">
        <v>-10.30211186124</v>
      </c>
      <c r="Q22" s="32">
        <v>-10.165146690689999</v>
      </c>
      <c r="R22" s="32">
        <v>-10.01425815725</v>
      </c>
      <c r="S22" s="32">
        <v>-9.7338544190299991</v>
      </c>
      <c r="T22" s="32">
        <v>-9.7782582923299994</v>
      </c>
      <c r="U22" s="32">
        <v>-10.614921703709999</v>
      </c>
      <c r="V22" s="32">
        <v>-10.353461917260001</v>
      </c>
    </row>
    <row r="23" spans="2:22" s="28" customFormat="1" ht="13.9" customHeight="1" x14ac:dyDescent="0.2">
      <c r="B23" s="34" t="s">
        <v>29</v>
      </c>
      <c r="C23" s="32">
        <v>-4.6820721459100003</v>
      </c>
      <c r="D23" s="32">
        <v>-4.24937754816</v>
      </c>
      <c r="E23" s="32">
        <v>-4.3052095835699999</v>
      </c>
      <c r="F23" s="32">
        <v>-4.2129339560399997</v>
      </c>
      <c r="G23" s="32">
        <v>-4.1591880990499996</v>
      </c>
      <c r="H23" s="32">
        <v>-4.2879804051099999</v>
      </c>
      <c r="I23" s="32">
        <v>-4.1936733546499996</v>
      </c>
      <c r="J23" s="32">
        <v>-4.0309401959700004</v>
      </c>
      <c r="K23" s="32">
        <v>-3.9875673515900001</v>
      </c>
      <c r="L23" s="32">
        <v>-3.9797752174399998</v>
      </c>
      <c r="M23" s="32">
        <v>-3.8224952422</v>
      </c>
      <c r="N23" s="32">
        <v>-3.6703459629999999</v>
      </c>
      <c r="O23" s="32">
        <v>-3.6137074259099999</v>
      </c>
      <c r="P23" s="32">
        <v>-3.3782039430299999</v>
      </c>
      <c r="Q23" s="32">
        <v>-3.3121500523199998</v>
      </c>
      <c r="R23" s="32">
        <v>-3.0643383234599999</v>
      </c>
      <c r="S23" s="32">
        <v>-2.9899658164799998</v>
      </c>
      <c r="T23" s="32">
        <v>-2.9036769142100001</v>
      </c>
      <c r="U23" s="32">
        <v>-2.59000339424</v>
      </c>
      <c r="V23" s="32">
        <v>-2.5695874352099999</v>
      </c>
    </row>
    <row r="24" spans="2:22" ht="11.25" customHeight="1" x14ac:dyDescent="0.2">
      <c r="B24" s="147" t="s">
        <v>76</v>
      </c>
      <c r="C24" s="147"/>
      <c r="D24" s="147"/>
      <c r="E24" s="147"/>
      <c r="F24" s="147"/>
      <c r="G24" s="147"/>
      <c r="H24" s="147"/>
      <c r="I24" s="147"/>
      <c r="J24" s="147"/>
      <c r="K24" s="147"/>
      <c r="L24" s="147"/>
      <c r="M24" s="147"/>
      <c r="N24" s="147"/>
      <c r="O24" s="147"/>
      <c r="P24" s="147"/>
    </row>
    <row r="25" spans="2:22" x14ac:dyDescent="0.2">
      <c r="B25" s="147"/>
      <c r="C25" s="147"/>
      <c r="D25" s="147"/>
      <c r="E25" s="147"/>
      <c r="F25" s="147"/>
      <c r="G25" s="147"/>
      <c r="H25" s="147"/>
      <c r="I25" s="147"/>
      <c r="J25" s="147"/>
      <c r="K25" s="147"/>
      <c r="L25" s="147"/>
      <c r="M25" s="147"/>
      <c r="N25" s="147"/>
      <c r="O25" s="147"/>
      <c r="P25" s="147"/>
    </row>
    <row r="26" spans="2:22" x14ac:dyDescent="0.2">
      <c r="B26" s="147"/>
      <c r="C26" s="147"/>
      <c r="D26" s="147"/>
      <c r="E26" s="147"/>
      <c r="F26" s="147"/>
      <c r="G26" s="147"/>
      <c r="H26" s="147"/>
      <c r="I26" s="147"/>
      <c r="J26" s="147"/>
      <c r="K26" s="147"/>
      <c r="L26" s="147"/>
      <c r="M26" s="147"/>
      <c r="N26" s="147"/>
      <c r="O26" s="147"/>
      <c r="P26" s="147"/>
    </row>
  </sheetData>
  <mergeCells count="2">
    <mergeCell ref="B24:P26"/>
    <mergeCell ref="B2:V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A08F-CAED-4BE5-9468-176DE95A9F60}">
  <dimension ref="B2:V19"/>
  <sheetViews>
    <sheetView showGridLines="0" workbookViewId="0"/>
  </sheetViews>
  <sheetFormatPr baseColWidth="10" defaultRowHeight="11.25" x14ac:dyDescent="0.2"/>
  <cols>
    <col min="1" max="1" width="3.33203125" customWidth="1"/>
    <col min="2" max="2" width="31.6640625" customWidth="1"/>
  </cols>
  <sheetData>
    <row r="2" spans="2:22" x14ac:dyDescent="0.2">
      <c r="B2" s="23" t="s">
        <v>117</v>
      </c>
    </row>
    <row r="3" spans="2:22" x14ac:dyDescent="0.2">
      <c r="V3" s="16" t="s">
        <v>71</v>
      </c>
    </row>
    <row r="4" spans="2:22" ht="13.9" customHeight="1" x14ac:dyDescent="0.2">
      <c r="B4" s="121" t="s">
        <v>0</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row>
    <row r="5" spans="2:22" ht="13.9" customHeight="1" x14ac:dyDescent="0.2">
      <c r="B5" s="122" t="s">
        <v>21</v>
      </c>
      <c r="C5" s="5">
        <v>16.189624329159201</v>
      </c>
      <c r="D5" s="124">
        <v>18.4851217312894</v>
      </c>
      <c r="E5" s="124">
        <v>23.126142595978099</v>
      </c>
      <c r="F5" s="124">
        <v>25.3012048192771</v>
      </c>
      <c r="G5" s="124">
        <v>28.1488549618321</v>
      </c>
      <c r="H5" s="124">
        <v>29.619047619047599</v>
      </c>
      <c r="I5" s="124">
        <v>31.370656370656398</v>
      </c>
      <c r="J5" s="124">
        <v>34.825870646766198</v>
      </c>
      <c r="K5" s="124">
        <v>36.097067745197201</v>
      </c>
      <c r="L5" s="124">
        <v>38.168724279835402</v>
      </c>
      <c r="M5" s="124">
        <v>38.713080168776401</v>
      </c>
      <c r="N5" s="124">
        <v>38.737758433079399</v>
      </c>
      <c r="O5" s="124">
        <v>40.3066812705367</v>
      </c>
      <c r="P5" s="124">
        <v>42.011834319526599</v>
      </c>
      <c r="Q5" s="124">
        <v>41.457586618876903</v>
      </c>
      <c r="R5" s="124">
        <v>33.861144945188798</v>
      </c>
      <c r="S5" s="124">
        <v>30.477356181150601</v>
      </c>
      <c r="T5" s="124">
        <v>33.580246913580197</v>
      </c>
      <c r="U5" s="124">
        <v>36.329588014981297</v>
      </c>
      <c r="V5" s="125">
        <v>33.124215809284799</v>
      </c>
    </row>
    <row r="6" spans="2:22" ht="13.9" customHeight="1" x14ac:dyDescent="0.2">
      <c r="B6" s="123" t="s">
        <v>22</v>
      </c>
      <c r="C6" s="4">
        <v>0</v>
      </c>
      <c r="D6" s="4">
        <v>0</v>
      </c>
      <c r="E6" s="4">
        <v>0</v>
      </c>
      <c r="F6" s="4">
        <v>0</v>
      </c>
      <c r="G6" s="4">
        <v>0</v>
      </c>
      <c r="H6" s="4">
        <v>0</v>
      </c>
      <c r="I6" s="4">
        <v>100</v>
      </c>
      <c r="J6" s="4">
        <v>0</v>
      </c>
      <c r="K6" s="4">
        <v>0</v>
      </c>
      <c r="L6" s="4">
        <v>0</v>
      </c>
      <c r="M6" s="4">
        <v>0</v>
      </c>
      <c r="N6" s="4">
        <v>100</v>
      </c>
      <c r="O6" s="4">
        <v>100</v>
      </c>
      <c r="P6" s="4">
        <v>100</v>
      </c>
      <c r="Q6" s="4">
        <v>100</v>
      </c>
      <c r="R6" s="4">
        <v>100</v>
      </c>
      <c r="S6" s="4">
        <v>100</v>
      </c>
      <c r="T6" s="4">
        <v>100</v>
      </c>
      <c r="U6" s="4">
        <v>100</v>
      </c>
      <c r="V6" s="5">
        <v>100</v>
      </c>
    </row>
    <row r="7" spans="2:22" ht="13.9" customHeight="1" x14ac:dyDescent="0.2">
      <c r="B7" s="123" t="s">
        <v>23</v>
      </c>
      <c r="C7" s="4">
        <v>6.6666666666666696</v>
      </c>
      <c r="D7" s="4">
        <v>23.3333333333333</v>
      </c>
      <c r="E7" s="4">
        <v>33.3333333333333</v>
      </c>
      <c r="F7" s="4">
        <v>43.3333333333333</v>
      </c>
      <c r="G7" s="4">
        <v>50</v>
      </c>
      <c r="H7" s="4">
        <v>53.125</v>
      </c>
      <c r="I7" s="4">
        <v>50</v>
      </c>
      <c r="J7" s="4">
        <v>54.838709677419402</v>
      </c>
      <c r="K7" s="4">
        <v>61.290322580645203</v>
      </c>
      <c r="L7" s="4">
        <v>61.290322580645203</v>
      </c>
      <c r="M7" s="4">
        <v>61.290322580645203</v>
      </c>
      <c r="N7" s="4">
        <v>64.516129032258107</v>
      </c>
      <c r="O7" s="4">
        <v>61.290322580645203</v>
      </c>
      <c r="P7" s="4">
        <v>61.290322580645203</v>
      </c>
      <c r="Q7" s="4">
        <v>54.838709677419402</v>
      </c>
      <c r="R7" s="4">
        <v>54.838709677419402</v>
      </c>
      <c r="S7" s="4">
        <v>45.161290322580598</v>
      </c>
      <c r="T7" s="4">
        <v>41.935483870967701</v>
      </c>
      <c r="U7" s="4">
        <v>41.935483870967701</v>
      </c>
      <c r="V7" s="5">
        <v>38.709677419354797</v>
      </c>
    </row>
    <row r="8" spans="2:22" ht="13.9" customHeight="1" x14ac:dyDescent="0.2">
      <c r="B8" s="123" t="s">
        <v>24</v>
      </c>
      <c r="C8" s="4">
        <v>5.4945054945054901</v>
      </c>
      <c r="D8" s="4">
        <v>6.5934065934065904</v>
      </c>
      <c r="E8" s="4">
        <v>6.6666666666666696</v>
      </c>
      <c r="F8" s="4">
        <v>8.9887640449438209</v>
      </c>
      <c r="G8" s="4">
        <v>8.9887640449438209</v>
      </c>
      <c r="H8" s="4">
        <v>10</v>
      </c>
      <c r="I8" s="4">
        <v>7.9545454545454497</v>
      </c>
      <c r="J8" s="4">
        <v>18.181818181818201</v>
      </c>
      <c r="K8" s="4">
        <v>15.730337078651701</v>
      </c>
      <c r="L8" s="4">
        <v>16.8539325842697</v>
      </c>
      <c r="M8" s="4">
        <v>14.7727272727273</v>
      </c>
      <c r="N8" s="4">
        <v>13.7931034482759</v>
      </c>
      <c r="O8" s="4">
        <v>11.4942528735632</v>
      </c>
      <c r="P8" s="4">
        <v>6.9767441860465098</v>
      </c>
      <c r="Q8" s="4">
        <v>9.6385542168674707</v>
      </c>
      <c r="R8" s="4">
        <v>7.2289156626505999</v>
      </c>
      <c r="S8" s="4">
        <v>7.2289156626505999</v>
      </c>
      <c r="T8" s="4">
        <v>4.8780487804878003</v>
      </c>
      <c r="U8" s="4">
        <v>2.4390243902439002</v>
      </c>
      <c r="V8" s="5">
        <v>3.7037037037037002</v>
      </c>
    </row>
    <row r="9" spans="2:22" ht="13.9" customHeight="1" x14ac:dyDescent="0.2">
      <c r="B9" s="123" t="s">
        <v>25</v>
      </c>
      <c r="C9" s="4">
        <v>14.4092219020173</v>
      </c>
      <c r="D9" s="4">
        <v>16.091954022988499</v>
      </c>
      <c r="E9" s="4">
        <v>19.767441860465102</v>
      </c>
      <c r="F9" s="4">
        <v>19.637462235649501</v>
      </c>
      <c r="G9" s="4">
        <v>22.884012539185001</v>
      </c>
      <c r="H9" s="4">
        <v>22.413793103448299</v>
      </c>
      <c r="I9" s="4">
        <v>25.101214574898801</v>
      </c>
      <c r="J9" s="4">
        <v>29.151291512915101</v>
      </c>
      <c r="K9" s="4">
        <v>30.8</v>
      </c>
      <c r="L9" s="4">
        <v>35.245901639344297</v>
      </c>
      <c r="M9" s="4">
        <v>38.3333333333333</v>
      </c>
      <c r="N9" s="4">
        <v>35.371179039301303</v>
      </c>
      <c r="O9" s="4">
        <v>36.818181818181799</v>
      </c>
      <c r="P9" s="4">
        <v>40.186915887850503</v>
      </c>
      <c r="Q9" s="4">
        <v>39.2344497607655</v>
      </c>
      <c r="R9" s="4">
        <v>32.663316582914597</v>
      </c>
      <c r="S9" s="4">
        <v>26.8041237113402</v>
      </c>
      <c r="T9" s="4">
        <v>36.315789473684198</v>
      </c>
      <c r="U9" s="4">
        <v>42.3913043478261</v>
      </c>
      <c r="V9" s="5">
        <v>31.6666666666667</v>
      </c>
    </row>
    <row r="10" spans="2:22" ht="13.9" customHeight="1" x14ac:dyDescent="0.2">
      <c r="B10" s="123" t="s">
        <v>26</v>
      </c>
      <c r="C10" s="4">
        <v>9.0909090909090899</v>
      </c>
      <c r="D10" s="4">
        <v>18.840579710144901</v>
      </c>
      <c r="E10" s="4">
        <v>29.3333333333333</v>
      </c>
      <c r="F10" s="4">
        <v>35.294117647058798</v>
      </c>
      <c r="G10" s="4">
        <v>39.534883720930203</v>
      </c>
      <c r="H10" s="4">
        <v>44.086021505376301</v>
      </c>
      <c r="I10" s="4">
        <v>46.875</v>
      </c>
      <c r="J10" s="4">
        <v>51</v>
      </c>
      <c r="K10" s="4">
        <v>54.285714285714299</v>
      </c>
      <c r="L10" s="4">
        <v>53.781512605042003</v>
      </c>
      <c r="M10" s="4">
        <v>55.284552845528502</v>
      </c>
      <c r="N10" s="4">
        <v>59.842519685039399</v>
      </c>
      <c r="O10" s="4">
        <v>62.790697674418603</v>
      </c>
      <c r="P10" s="4">
        <v>59.848484848484901</v>
      </c>
      <c r="Q10" s="4">
        <v>57.7777777777778</v>
      </c>
      <c r="R10" s="4">
        <v>46.938775510204103</v>
      </c>
      <c r="S10" s="4">
        <v>45.161290322580598</v>
      </c>
      <c r="T10" s="4">
        <v>45.398773006135002</v>
      </c>
      <c r="U10" s="4">
        <v>48.255813953488399</v>
      </c>
      <c r="V10" s="5">
        <v>49.7175141242938</v>
      </c>
    </row>
    <row r="11" spans="2:22" ht="13.9" customHeight="1" x14ac:dyDescent="0.2">
      <c r="B11" s="123" t="s">
        <v>27</v>
      </c>
      <c r="C11" s="4">
        <v>20.930232558139501</v>
      </c>
      <c r="D11" s="4">
        <v>23.255813953488399</v>
      </c>
      <c r="E11" s="4">
        <v>28.148148148148099</v>
      </c>
      <c r="F11" s="4">
        <v>34.0579710144928</v>
      </c>
      <c r="G11" s="4">
        <v>35.664335664335702</v>
      </c>
      <c r="H11" s="4">
        <v>37.762237762237802</v>
      </c>
      <c r="I11" s="4">
        <v>40.939597315436203</v>
      </c>
      <c r="J11" s="4">
        <v>44.7368421052632</v>
      </c>
      <c r="K11" s="4">
        <v>48.3443708609271</v>
      </c>
      <c r="L11" s="4">
        <v>46.043165467625897</v>
      </c>
      <c r="M11" s="4">
        <v>43.356643356643403</v>
      </c>
      <c r="N11" s="4">
        <v>50.344827586206897</v>
      </c>
      <c r="O11" s="4">
        <v>53.191489361702097</v>
      </c>
      <c r="P11" s="4">
        <v>47.552447552447603</v>
      </c>
      <c r="Q11" s="4">
        <v>46.5277777777778</v>
      </c>
      <c r="R11" s="4">
        <v>39.726027397260303</v>
      </c>
      <c r="S11" s="4">
        <v>32.894736842105303</v>
      </c>
      <c r="T11" s="4">
        <v>33.774834437086099</v>
      </c>
      <c r="U11" s="4">
        <v>32.6388888888889</v>
      </c>
      <c r="V11" s="5">
        <v>28.275862068965498</v>
      </c>
    </row>
    <row r="12" spans="2:22" ht="13.9" customHeight="1" x14ac:dyDescent="0.2">
      <c r="B12" s="123" t="s">
        <v>28</v>
      </c>
      <c r="C12" s="4">
        <v>16.943521594684398</v>
      </c>
      <c r="D12" s="4">
        <v>20.261437908496699</v>
      </c>
      <c r="E12" s="4">
        <v>26.351351351351401</v>
      </c>
      <c r="F12" s="4">
        <v>28.3783783783784</v>
      </c>
      <c r="G12" s="4">
        <v>28.919860627177702</v>
      </c>
      <c r="H12" s="4">
        <v>31.724137931034502</v>
      </c>
      <c r="I12" s="4">
        <v>30.313588850174199</v>
      </c>
      <c r="J12" s="4">
        <v>33.916083916083899</v>
      </c>
      <c r="K12" s="4">
        <v>37.5</v>
      </c>
      <c r="L12" s="4">
        <v>37.454545454545503</v>
      </c>
      <c r="M12" s="4">
        <v>39.552238805970099</v>
      </c>
      <c r="N12" s="4">
        <v>34.615384615384599</v>
      </c>
      <c r="O12" s="4">
        <v>37.164750957854402</v>
      </c>
      <c r="P12" s="4">
        <v>34.496124031007803</v>
      </c>
      <c r="Q12" s="4">
        <v>33.720930232558104</v>
      </c>
      <c r="R12" s="4">
        <v>26.4367816091954</v>
      </c>
      <c r="S12" s="4">
        <v>20.233463035019501</v>
      </c>
      <c r="T12" s="4">
        <v>24.21875</v>
      </c>
      <c r="U12" s="4">
        <v>29.963898916967501</v>
      </c>
      <c r="V12" s="5">
        <v>25.925925925925899</v>
      </c>
    </row>
    <row r="13" spans="2:22" ht="13.9" customHeight="1" x14ac:dyDescent="0.2">
      <c r="B13" s="123" t="s">
        <v>29</v>
      </c>
      <c r="C13" s="124">
        <v>15.6199677938808</v>
      </c>
      <c r="D13" s="124">
        <v>16.528925619834698</v>
      </c>
      <c r="E13" s="124">
        <v>19.557823129251702</v>
      </c>
      <c r="F13" s="124">
        <v>20</v>
      </c>
      <c r="G13" s="124">
        <v>23.8721804511278</v>
      </c>
      <c r="H13" s="124">
        <v>23.6641221374046</v>
      </c>
      <c r="I13" s="124">
        <v>26.1904761904762</v>
      </c>
      <c r="J13" s="124">
        <v>28.693790149892902</v>
      </c>
      <c r="K13" s="124">
        <v>26.931567328918302</v>
      </c>
      <c r="L13" s="124">
        <v>31.890660592255099</v>
      </c>
      <c r="M13" s="124">
        <v>31.6425120772947</v>
      </c>
      <c r="N13" s="124">
        <v>30.232558139534898</v>
      </c>
      <c r="O13" s="124">
        <v>30.104712041884799</v>
      </c>
      <c r="P13" s="124">
        <v>38.1410256410256</v>
      </c>
      <c r="Q13" s="124">
        <v>38.3333333333333</v>
      </c>
      <c r="R13" s="124">
        <v>30.711610486891399</v>
      </c>
      <c r="S13" s="124">
        <v>30.434782608695699</v>
      </c>
      <c r="T13" s="124">
        <v>35.4166666666667</v>
      </c>
      <c r="U13" s="124">
        <v>37.5</v>
      </c>
      <c r="V13" s="125">
        <v>31.707317073170699</v>
      </c>
    </row>
    <row r="15" spans="2:22" s="11" customFormat="1" ht="42.4" customHeight="1" x14ac:dyDescent="0.2">
      <c r="B15" s="150" t="s">
        <v>81</v>
      </c>
      <c r="C15" s="151"/>
      <c r="D15" s="151"/>
      <c r="E15" s="151"/>
      <c r="F15" s="151"/>
      <c r="G15" s="151"/>
      <c r="H15" s="151"/>
      <c r="I15" s="151"/>
      <c r="J15" s="151"/>
      <c r="K15" s="151"/>
      <c r="L15" s="151"/>
      <c r="M15" s="151"/>
      <c r="N15" s="151"/>
      <c r="O15" s="151"/>
      <c r="P15" s="151"/>
      <c r="Q15" s="151"/>
      <c r="R15" s="151"/>
      <c r="S15" s="151"/>
      <c r="T15" s="151"/>
      <c r="U15" s="151"/>
    </row>
    <row r="16" spans="2:22" ht="15" customHeight="1" x14ac:dyDescent="0.2"/>
    <row r="17" ht="15" customHeight="1" x14ac:dyDescent="0.2"/>
    <row r="18" ht="18.399999999999999" customHeight="1" x14ac:dyDescent="0.2"/>
    <row r="19" ht="16.899999999999999" customHeight="1" x14ac:dyDescent="0.2"/>
  </sheetData>
  <mergeCells count="1">
    <mergeCell ref="B15:U1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5759F-0803-443F-9319-46C09C406CEB}">
  <dimension ref="B2:V24"/>
  <sheetViews>
    <sheetView showGridLines="0" workbookViewId="0"/>
  </sheetViews>
  <sheetFormatPr baseColWidth="10" defaultRowHeight="11.25" x14ac:dyDescent="0.2"/>
  <cols>
    <col min="1" max="1" width="3" customWidth="1"/>
    <col min="2" max="2" width="36.6640625" customWidth="1"/>
    <col min="21" max="22" width="12.6640625" bestFit="1" customWidth="1"/>
  </cols>
  <sheetData>
    <row r="2" spans="2:22" x14ac:dyDescent="0.2">
      <c r="B2" s="148" t="s">
        <v>100</v>
      </c>
      <c r="C2" s="149"/>
      <c r="D2" s="149"/>
      <c r="E2" s="149"/>
      <c r="F2" s="149"/>
      <c r="G2" s="149"/>
      <c r="H2" s="149"/>
      <c r="I2" s="149"/>
      <c r="J2" s="149"/>
      <c r="K2" s="149"/>
      <c r="L2" s="149"/>
      <c r="M2" s="149"/>
      <c r="N2" s="149"/>
      <c r="O2" s="149"/>
      <c r="P2" s="149"/>
      <c r="Q2" s="149"/>
      <c r="R2" s="149"/>
      <c r="S2" s="149"/>
      <c r="T2" s="149"/>
      <c r="U2" s="149"/>
      <c r="V2" s="149"/>
    </row>
    <row r="3" spans="2:22" x14ac:dyDescent="0.2">
      <c r="B3" s="14"/>
      <c r="V3" s="26" t="s">
        <v>60</v>
      </c>
    </row>
    <row r="4" spans="2:22" ht="16.149999999999999" customHeight="1" x14ac:dyDescent="0.2">
      <c r="B4" s="1" t="s">
        <v>98</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0" t="s">
        <v>20</v>
      </c>
    </row>
    <row r="5" spans="2:22" s="7" customFormat="1" x14ac:dyDescent="0.2">
      <c r="B5" s="24" t="s">
        <v>21</v>
      </c>
      <c r="C5" s="9">
        <v>6.8977374598774501</v>
      </c>
      <c r="D5" s="9">
        <v>3.9964261189967898</v>
      </c>
      <c r="E5" s="9">
        <v>3.2222015834150302</v>
      </c>
      <c r="F5" s="9">
        <v>3.9629508391490802</v>
      </c>
      <c r="G5" s="9">
        <v>4.6403195197809497</v>
      </c>
      <c r="H5" s="9">
        <v>4.6347579502142997</v>
      </c>
      <c r="I5" s="9">
        <v>5.0008252897635197</v>
      </c>
      <c r="J5" s="9">
        <v>5.1284560662567804</v>
      </c>
      <c r="K5" s="9">
        <v>4.6835168452765599</v>
      </c>
      <c r="L5" s="9">
        <v>4.24787682108105</v>
      </c>
      <c r="M5" s="9">
        <v>3.9097552906889299</v>
      </c>
      <c r="N5" s="9">
        <v>3.74665810454138</v>
      </c>
      <c r="O5" s="9">
        <v>2.95751361220562</v>
      </c>
      <c r="P5" s="9">
        <v>3.16311743904346</v>
      </c>
      <c r="Q5" s="9">
        <v>3.1213072451499402</v>
      </c>
      <c r="R5" s="9">
        <v>4.1802814783884399</v>
      </c>
      <c r="S5" s="9">
        <v>3.1273207312793398</v>
      </c>
      <c r="T5" s="9">
        <v>2.0910238555826801</v>
      </c>
      <c r="U5" s="5">
        <v>0.84755024328464901</v>
      </c>
      <c r="V5" s="5">
        <v>0.23038634249738801</v>
      </c>
    </row>
    <row r="6" spans="2:22" x14ac:dyDescent="0.2">
      <c r="B6" s="25" t="s">
        <v>22</v>
      </c>
      <c r="C6" s="2">
        <v>6.2528981219896398</v>
      </c>
      <c r="D6" s="2">
        <v>3.8619162795536699</v>
      </c>
      <c r="E6" s="2">
        <v>3.05769067466212</v>
      </c>
      <c r="F6" s="2">
        <v>2.6339513958637002</v>
      </c>
      <c r="G6" s="2">
        <v>3.3016862427603599</v>
      </c>
      <c r="H6" s="2">
        <v>3.4671025486529801</v>
      </c>
      <c r="I6" s="2">
        <v>4.5748789730253598</v>
      </c>
      <c r="J6" s="2">
        <v>6.3270274049342099</v>
      </c>
      <c r="K6" s="2">
        <v>4.6183880670900903</v>
      </c>
      <c r="L6" s="2">
        <v>3.8787890024018399</v>
      </c>
      <c r="M6" s="2">
        <v>3.7982987306473999</v>
      </c>
      <c r="N6" s="2">
        <v>2.91253623547667</v>
      </c>
      <c r="O6" s="2">
        <v>1.62695023511582</v>
      </c>
      <c r="P6" s="2">
        <v>2.4390953258688999</v>
      </c>
      <c r="Q6" s="2">
        <v>2.49863196489295</v>
      </c>
      <c r="R6" s="2">
        <v>2.7101604789517899</v>
      </c>
      <c r="S6" s="2">
        <v>2.22166368115654</v>
      </c>
      <c r="T6" s="2">
        <v>3.0655728896994399</v>
      </c>
      <c r="U6" s="4">
        <v>0.79705820680836303</v>
      </c>
      <c r="V6" s="5">
        <v>0.19769277638660901</v>
      </c>
    </row>
    <row r="7" spans="2:22" x14ac:dyDescent="0.2">
      <c r="B7" s="25" t="s">
        <v>23</v>
      </c>
      <c r="C7" s="2">
        <v>5.9249804396088601</v>
      </c>
      <c r="D7" s="2">
        <v>4.89082751880568</v>
      </c>
      <c r="E7" s="2">
        <v>3.7256942858916502</v>
      </c>
      <c r="F7" s="2">
        <v>4.7646331436756899</v>
      </c>
      <c r="G7" s="2">
        <v>5.4799438091481898</v>
      </c>
      <c r="H7" s="2">
        <v>6.0969037092937599</v>
      </c>
      <c r="I7" s="2">
        <v>6.8413772427779298</v>
      </c>
      <c r="J7" s="2">
        <v>6.8875612177640297</v>
      </c>
      <c r="K7" s="2">
        <v>6.79571887176016</v>
      </c>
      <c r="L7" s="2">
        <v>5.9234079087257401</v>
      </c>
      <c r="M7" s="2">
        <v>5.4403250806624603</v>
      </c>
      <c r="N7" s="2">
        <v>5.5526840881571502</v>
      </c>
      <c r="O7" s="2">
        <v>5.5148256047042903</v>
      </c>
      <c r="P7" s="2">
        <v>5.6861503604821797</v>
      </c>
      <c r="Q7" s="2">
        <v>5.8882363016560699</v>
      </c>
      <c r="R7" s="2">
        <v>6.7927976353624597</v>
      </c>
      <c r="S7" s="2">
        <v>5.3596498209352799</v>
      </c>
      <c r="T7" s="2">
        <v>4.5576996146436004</v>
      </c>
      <c r="U7" s="4">
        <v>3.41774970439063</v>
      </c>
      <c r="V7" s="5">
        <v>2.8461305822958698</v>
      </c>
    </row>
    <row r="8" spans="2:22" x14ac:dyDescent="0.2">
      <c r="B8" s="25" t="s">
        <v>24</v>
      </c>
      <c r="C8" s="2">
        <v>4.6572194039540902</v>
      </c>
      <c r="D8" s="2">
        <v>4.0558348209127999</v>
      </c>
      <c r="E8" s="2">
        <v>3.7684140857008299</v>
      </c>
      <c r="F8" s="2">
        <v>4.4210005888395099</v>
      </c>
      <c r="G8" s="2">
        <v>4.89601705735818</v>
      </c>
      <c r="H8" s="2">
        <v>4.8246508882905799</v>
      </c>
      <c r="I8" s="2">
        <v>4.84990725933047</v>
      </c>
      <c r="J8" s="2">
        <v>4.5509507858249396</v>
      </c>
      <c r="K8" s="2">
        <v>4.1126348707295701</v>
      </c>
      <c r="L8" s="2">
        <v>4.10968017050988</v>
      </c>
      <c r="M8" s="2">
        <v>4.5239395010422498</v>
      </c>
      <c r="N8" s="2">
        <v>5.0222300018109598</v>
      </c>
      <c r="O8" s="2">
        <v>4.3259934953333499</v>
      </c>
      <c r="P8" s="2">
        <v>4.7905938046840397</v>
      </c>
      <c r="Q8" s="2">
        <v>4.5592027029411399</v>
      </c>
      <c r="R8" s="2">
        <v>5.4225038686162801</v>
      </c>
      <c r="S8" s="2">
        <v>4.9009807950861797</v>
      </c>
      <c r="T8" s="2">
        <v>5.9349410086557599</v>
      </c>
      <c r="U8" s="4">
        <v>5.8682106459672303</v>
      </c>
      <c r="V8" s="5">
        <v>4.82071883279405</v>
      </c>
    </row>
    <row r="9" spans="2:22" x14ac:dyDescent="0.2">
      <c r="B9" s="25" t="s">
        <v>25</v>
      </c>
      <c r="C9" s="2">
        <v>7.8190681537245501</v>
      </c>
      <c r="D9" s="2">
        <v>-3.5763522514532999</v>
      </c>
      <c r="E9" s="2">
        <v>-4.03018920130312</v>
      </c>
      <c r="F9" s="2">
        <v>-3.5707932592218898</v>
      </c>
      <c r="G9" s="2">
        <v>-3.3820457539015201</v>
      </c>
      <c r="H9" s="2">
        <v>-2.5923217608055902</v>
      </c>
      <c r="I9" s="2">
        <v>-3.07980661262452</v>
      </c>
      <c r="J9" s="2">
        <v>-3.92519660547087</v>
      </c>
      <c r="K9" s="2">
        <v>-5.11465571464504</v>
      </c>
      <c r="L9" s="2">
        <v>-5.1543039217506301</v>
      </c>
      <c r="M9" s="2">
        <v>-4.8619784018768897</v>
      </c>
      <c r="N9" s="2">
        <v>-3.8278459214299398</v>
      </c>
      <c r="O9" s="2">
        <v>-5.0843788552806704</v>
      </c>
      <c r="P9" s="2">
        <v>-5.2856307398043496</v>
      </c>
      <c r="Q9" s="2">
        <v>-4.9177342520588097</v>
      </c>
      <c r="R9" s="2">
        <v>-3.0821100357973701</v>
      </c>
      <c r="S9" s="2">
        <v>-4.5706612566957903</v>
      </c>
      <c r="T9" s="2">
        <v>-6.3472209777791901</v>
      </c>
      <c r="U9" s="4">
        <v>-8.5495093346774205</v>
      </c>
      <c r="V9" s="5">
        <v>-6.8377712251922498</v>
      </c>
    </row>
    <row r="10" spans="2:22" x14ac:dyDescent="0.2">
      <c r="B10" s="25" t="s">
        <v>26</v>
      </c>
      <c r="C10" s="2">
        <v>6.4458246338654304</v>
      </c>
      <c r="D10" s="2">
        <v>4.6225126510028396</v>
      </c>
      <c r="E10" s="2">
        <v>3.7145674221196598</v>
      </c>
      <c r="F10" s="2">
        <v>4.5506354634583603</v>
      </c>
      <c r="G10" s="2">
        <v>5.2631137604398202</v>
      </c>
      <c r="H10" s="2">
        <v>5.58266034251122</v>
      </c>
      <c r="I10" s="2">
        <v>6.2857050669050398</v>
      </c>
      <c r="J10" s="2">
        <v>6.5152371117641499</v>
      </c>
      <c r="K10" s="2">
        <v>6.2182822387366299</v>
      </c>
      <c r="L10" s="2">
        <v>5.5774912251171003</v>
      </c>
      <c r="M10" s="2">
        <v>5.14256143019717</v>
      </c>
      <c r="N10" s="2">
        <v>4.9858940136770897</v>
      </c>
      <c r="O10" s="2">
        <v>4.3542455861832297</v>
      </c>
      <c r="P10" s="2">
        <v>4.6092225612816797</v>
      </c>
      <c r="Q10" s="2">
        <v>4.5732644421721798</v>
      </c>
      <c r="R10" s="2">
        <v>5.4551156275838597</v>
      </c>
      <c r="S10" s="2">
        <v>4.1268832638241504</v>
      </c>
      <c r="T10" s="2">
        <v>3.25421252875686</v>
      </c>
      <c r="U10" s="4">
        <v>1.89357505091661</v>
      </c>
      <c r="V10" s="5">
        <v>1.1258088698080899</v>
      </c>
    </row>
    <row r="11" spans="2:22" x14ac:dyDescent="0.2">
      <c r="B11" s="25" t="s">
        <v>27</v>
      </c>
      <c r="C11" s="2">
        <v>7.3914330549987</v>
      </c>
      <c r="D11" s="2">
        <v>4.6058209599357696</v>
      </c>
      <c r="E11" s="2">
        <v>4.0463078032179398</v>
      </c>
      <c r="F11" s="2">
        <v>4.7489236433082</v>
      </c>
      <c r="G11" s="2">
        <v>5.6410053327076399</v>
      </c>
      <c r="H11" s="2">
        <v>5.2267036558372899</v>
      </c>
      <c r="I11" s="2">
        <v>4.8931761428498204</v>
      </c>
      <c r="J11" s="2">
        <v>5.1966070729400098</v>
      </c>
      <c r="K11" s="2">
        <v>4.2362531492030104</v>
      </c>
      <c r="L11" s="2">
        <v>3.99006204299803</v>
      </c>
      <c r="M11" s="2">
        <v>3.5839569300801499</v>
      </c>
      <c r="N11" s="2">
        <v>3.1147979314528098</v>
      </c>
      <c r="O11" s="2">
        <v>1.82012548821332</v>
      </c>
      <c r="P11" s="2">
        <v>2.0450319532435701</v>
      </c>
      <c r="Q11" s="2">
        <v>1.90653709864204</v>
      </c>
      <c r="R11" s="2">
        <v>2.8252288082145398</v>
      </c>
      <c r="S11" s="2">
        <v>2.3399328211176602</v>
      </c>
      <c r="T11" s="2">
        <v>0.80833959415965495</v>
      </c>
      <c r="U11" s="4">
        <v>0.10658696386147599</v>
      </c>
      <c r="V11" s="5">
        <v>-0.88180186252415604</v>
      </c>
    </row>
    <row r="12" spans="2:22" x14ac:dyDescent="0.2">
      <c r="B12" s="25" t="s">
        <v>28</v>
      </c>
      <c r="C12" s="2">
        <v>6.9813459790095802</v>
      </c>
      <c r="D12" s="2">
        <v>3.47757249760252</v>
      </c>
      <c r="E12" s="2">
        <v>2.51934745021856</v>
      </c>
      <c r="F12" s="2">
        <v>2.96818264809577</v>
      </c>
      <c r="G12" s="2">
        <v>3.2271355417823702</v>
      </c>
      <c r="H12" s="2">
        <v>2.5019833900159201</v>
      </c>
      <c r="I12" s="2">
        <v>2.79617833233146</v>
      </c>
      <c r="J12" s="2">
        <v>2.3596986418375301</v>
      </c>
      <c r="K12" s="2">
        <v>1.64047734395027</v>
      </c>
      <c r="L12" s="2">
        <v>1.19965680667768</v>
      </c>
      <c r="M12" s="2">
        <v>1.0027508289973099</v>
      </c>
      <c r="N12" s="2">
        <v>0.54713318473087302</v>
      </c>
      <c r="O12" s="2">
        <v>-0.40626534904897399</v>
      </c>
      <c r="P12" s="2">
        <v>-0.64138165447339002</v>
      </c>
      <c r="Q12" s="2">
        <v>-0.81356947257297196</v>
      </c>
      <c r="R12" s="2">
        <v>0.31362829531250702</v>
      </c>
      <c r="S12" s="2">
        <v>-0.65875624286011703</v>
      </c>
      <c r="T12" s="2">
        <v>-2.38135539439824</v>
      </c>
      <c r="U12" s="4">
        <v>-3.97826748491461</v>
      </c>
      <c r="V12" s="5">
        <v>-3.9265351373311002</v>
      </c>
    </row>
    <row r="13" spans="2:22" x14ac:dyDescent="0.2">
      <c r="B13" s="25" t="s">
        <v>29</v>
      </c>
      <c r="C13" s="2">
        <v>7.9864613213057503</v>
      </c>
      <c r="D13" s="2">
        <v>-0.52687606806329701</v>
      </c>
      <c r="E13" s="2">
        <v>-0.840354645920248</v>
      </c>
      <c r="F13" s="2">
        <v>-0.41996191699805302</v>
      </c>
      <c r="G13" s="2">
        <v>1.8098872895695999E-3</v>
      </c>
      <c r="H13" s="2">
        <v>0.41135769825958002</v>
      </c>
      <c r="I13" s="2">
        <v>-0.21622523844041699</v>
      </c>
      <c r="J13" s="2">
        <v>-1.16912925855545</v>
      </c>
      <c r="K13" s="2">
        <v>-1.3960698790180901</v>
      </c>
      <c r="L13" s="2">
        <v>-1.9194385536315199</v>
      </c>
      <c r="M13" s="2">
        <v>-2.25979657412798</v>
      </c>
      <c r="N13" s="2">
        <v>-1.6627251904779601</v>
      </c>
      <c r="O13" s="2">
        <v>-3.0054719744883398</v>
      </c>
      <c r="P13" s="2">
        <v>-3.3832697154348299</v>
      </c>
      <c r="Q13" s="2">
        <v>-3.8473121153516501</v>
      </c>
      <c r="R13" s="2">
        <v>-2.0726914491397501</v>
      </c>
      <c r="S13" s="2">
        <v>-2.8225061392934001</v>
      </c>
      <c r="T13" s="2">
        <v>-4.7785479097390997</v>
      </c>
      <c r="U13" s="4">
        <v>-6.5428251937297501</v>
      </c>
      <c r="V13" s="5">
        <v>-4.9088390024947097</v>
      </c>
    </row>
    <row r="14" spans="2:22" ht="11.25" customHeight="1" x14ac:dyDescent="0.2">
      <c r="V14" s="6"/>
    </row>
    <row r="15" spans="2:22" ht="11.25" customHeight="1" x14ac:dyDescent="0.2">
      <c r="B15" s="147" t="s">
        <v>118</v>
      </c>
      <c r="C15" s="152"/>
      <c r="D15" s="152"/>
      <c r="E15" s="152"/>
      <c r="F15" s="152"/>
      <c r="G15" s="152"/>
      <c r="H15" s="152"/>
      <c r="I15" s="152"/>
      <c r="J15" s="152"/>
      <c r="K15" s="152"/>
      <c r="L15" s="152"/>
      <c r="M15" s="152"/>
      <c r="N15" s="152"/>
      <c r="O15" s="152"/>
      <c r="P15" s="152"/>
    </row>
    <row r="16" spans="2:22" x14ac:dyDescent="0.2">
      <c r="B16" s="152"/>
      <c r="C16" s="152"/>
      <c r="D16" s="152"/>
      <c r="E16" s="152"/>
      <c r="F16" s="152"/>
      <c r="G16" s="152"/>
      <c r="H16" s="152"/>
      <c r="I16" s="152"/>
      <c r="J16" s="152"/>
      <c r="K16" s="152"/>
      <c r="L16" s="152"/>
      <c r="M16" s="152"/>
      <c r="N16" s="152"/>
      <c r="O16" s="152"/>
      <c r="P16" s="152"/>
      <c r="S16" s="11"/>
    </row>
    <row r="17" spans="2:19" x14ac:dyDescent="0.2">
      <c r="B17" s="152"/>
      <c r="C17" s="152"/>
      <c r="D17" s="152"/>
      <c r="E17" s="152"/>
      <c r="F17" s="152"/>
      <c r="G17" s="152"/>
      <c r="H17" s="152"/>
      <c r="I17" s="152"/>
      <c r="J17" s="152"/>
      <c r="K17" s="152"/>
      <c r="L17" s="152"/>
      <c r="M17" s="152"/>
      <c r="N17" s="152"/>
      <c r="O17" s="152"/>
      <c r="P17" s="152"/>
      <c r="S17" s="11"/>
    </row>
    <row r="18" spans="2:19" x14ac:dyDescent="0.2">
      <c r="B18" s="152"/>
      <c r="C18" s="152"/>
      <c r="D18" s="152"/>
      <c r="E18" s="152"/>
      <c r="F18" s="152"/>
      <c r="G18" s="152"/>
      <c r="H18" s="152"/>
      <c r="I18" s="152"/>
      <c r="J18" s="152"/>
      <c r="K18" s="152"/>
      <c r="L18" s="152"/>
      <c r="M18" s="152"/>
      <c r="N18" s="152"/>
      <c r="O18" s="152"/>
      <c r="P18" s="152"/>
    </row>
    <row r="19" spans="2:19" x14ac:dyDescent="0.2">
      <c r="B19" s="152"/>
      <c r="C19" s="152"/>
      <c r="D19" s="152"/>
      <c r="E19" s="152"/>
      <c r="F19" s="152"/>
      <c r="G19" s="152"/>
      <c r="H19" s="152"/>
      <c r="I19" s="152"/>
      <c r="J19" s="152"/>
      <c r="K19" s="152"/>
      <c r="L19" s="152"/>
      <c r="M19" s="152"/>
      <c r="N19" s="152"/>
      <c r="O19" s="152"/>
      <c r="P19" s="152"/>
    </row>
    <row r="20" spans="2:19" x14ac:dyDescent="0.2">
      <c r="B20" s="152"/>
      <c r="C20" s="152"/>
      <c r="D20" s="152"/>
      <c r="E20" s="152"/>
      <c r="F20" s="152"/>
      <c r="G20" s="152"/>
      <c r="H20" s="152"/>
      <c r="I20" s="152"/>
      <c r="J20" s="152"/>
      <c r="K20" s="152"/>
      <c r="L20" s="152"/>
      <c r="M20" s="152"/>
      <c r="N20" s="152"/>
      <c r="O20" s="152"/>
      <c r="P20" s="152"/>
    </row>
    <row r="21" spans="2:19" x14ac:dyDescent="0.2">
      <c r="B21" s="152"/>
      <c r="C21" s="152"/>
      <c r="D21" s="152"/>
      <c r="E21" s="152"/>
      <c r="F21" s="152"/>
      <c r="G21" s="152"/>
      <c r="H21" s="152"/>
      <c r="I21" s="152"/>
      <c r="J21" s="152"/>
      <c r="K21" s="152"/>
      <c r="L21" s="152"/>
      <c r="M21" s="152"/>
      <c r="N21" s="152"/>
      <c r="O21" s="152"/>
      <c r="P21" s="152"/>
    </row>
    <row r="22" spans="2:19" x14ac:dyDescent="0.2">
      <c r="B22" s="152"/>
      <c r="C22" s="152"/>
      <c r="D22" s="152"/>
      <c r="E22" s="152"/>
      <c r="F22" s="152"/>
      <c r="G22" s="152"/>
      <c r="H22" s="152"/>
      <c r="I22" s="152"/>
      <c r="J22" s="152"/>
      <c r="K22" s="152"/>
      <c r="L22" s="152"/>
      <c r="M22" s="152"/>
      <c r="N22" s="152"/>
      <c r="O22" s="152"/>
      <c r="P22" s="152"/>
    </row>
    <row r="23" spans="2:19" x14ac:dyDescent="0.2">
      <c r="B23" s="152"/>
      <c r="C23" s="152"/>
      <c r="D23" s="152"/>
      <c r="E23" s="152"/>
      <c r="F23" s="152"/>
      <c r="G23" s="152"/>
      <c r="H23" s="152"/>
      <c r="I23" s="152"/>
      <c r="J23" s="152"/>
      <c r="K23" s="152"/>
      <c r="L23" s="152"/>
      <c r="M23" s="152"/>
      <c r="N23" s="152"/>
      <c r="O23" s="152"/>
      <c r="P23" s="152"/>
    </row>
    <row r="24" spans="2:19" x14ac:dyDescent="0.2">
      <c r="B24" s="152"/>
      <c r="C24" s="152"/>
      <c r="D24" s="152"/>
      <c r="E24" s="152"/>
      <c r="F24" s="152"/>
      <c r="G24" s="152"/>
      <c r="H24" s="152"/>
      <c r="I24" s="152"/>
      <c r="J24" s="152"/>
      <c r="K24" s="152"/>
      <c r="L24" s="152"/>
      <c r="M24" s="152"/>
      <c r="N24" s="152"/>
      <c r="O24" s="152"/>
      <c r="P24" s="152"/>
    </row>
  </sheetData>
  <mergeCells count="2">
    <mergeCell ref="B15:P24"/>
    <mergeCell ref="B2:V2"/>
  </mergeCell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6863B-C008-3A46-BA61-6AE1DFD386F0}">
  <dimension ref="B1:X18"/>
  <sheetViews>
    <sheetView showGridLines="0" zoomScaleNormal="100" workbookViewId="0"/>
  </sheetViews>
  <sheetFormatPr baseColWidth="10" defaultColWidth="12" defaultRowHeight="11.25" x14ac:dyDescent="0.2"/>
  <cols>
    <col min="1" max="1" width="3.6640625" style="37" customWidth="1"/>
    <col min="2" max="2" width="31.33203125" style="37" customWidth="1"/>
    <col min="3" max="3" width="8.33203125" style="37" customWidth="1"/>
    <col min="4" max="4" width="21.33203125" style="37" customWidth="1"/>
    <col min="5" max="6" width="12.33203125" style="37" customWidth="1"/>
    <col min="7" max="7" width="13.33203125" style="37" customWidth="1"/>
    <col min="8" max="9" width="12.33203125" style="37" customWidth="1"/>
    <col min="10" max="11" width="13.33203125" style="37" customWidth="1"/>
    <col min="12" max="12" width="12.33203125" style="37" customWidth="1"/>
    <col min="13" max="14" width="11.33203125" style="37" customWidth="1"/>
    <col min="15" max="15" width="13.33203125" style="37" customWidth="1"/>
    <col min="16" max="16384" width="12" style="37"/>
  </cols>
  <sheetData>
    <row r="1" spans="2:24" ht="10.15" customHeight="1" x14ac:dyDescent="0.2"/>
    <row r="2" spans="2:24" ht="25.15" customHeight="1" x14ac:dyDescent="0.2">
      <c r="B2" s="129" t="s">
        <v>107</v>
      </c>
      <c r="C2" s="130"/>
      <c r="D2" s="130"/>
      <c r="E2" s="130"/>
      <c r="F2" s="130"/>
      <c r="G2" s="130"/>
      <c r="H2" s="130"/>
      <c r="I2" s="130"/>
      <c r="J2" s="130"/>
      <c r="K2" s="130"/>
      <c r="L2" s="130"/>
      <c r="M2" s="130"/>
      <c r="N2" s="130"/>
    </row>
    <row r="3" spans="2:24" ht="25.15" customHeight="1" x14ac:dyDescent="0.2">
      <c r="B3" s="38"/>
      <c r="C3" s="131">
        <v>2024</v>
      </c>
      <c r="D3" s="132"/>
      <c r="E3" s="131" t="s">
        <v>108</v>
      </c>
      <c r="F3" s="133"/>
      <c r="G3" s="133"/>
      <c r="H3" s="133"/>
      <c r="I3" s="133"/>
      <c r="J3" s="133"/>
      <c r="K3" s="133"/>
      <c r="L3" s="133"/>
      <c r="M3" s="133"/>
      <c r="N3" s="133"/>
      <c r="O3" s="133"/>
      <c r="P3" s="133"/>
      <c r="Q3" s="133"/>
      <c r="R3" s="133"/>
      <c r="S3" s="133"/>
      <c r="T3" s="133"/>
      <c r="U3" s="133"/>
      <c r="V3" s="133"/>
      <c r="W3" s="133"/>
      <c r="X3" s="132"/>
    </row>
    <row r="4" spans="2:24" ht="22.5" x14ac:dyDescent="0.2">
      <c r="B4" s="39" t="s">
        <v>0</v>
      </c>
      <c r="C4" s="40" t="s">
        <v>67</v>
      </c>
      <c r="D4" s="40" t="s">
        <v>109</v>
      </c>
      <c r="E4" s="39" t="s">
        <v>1</v>
      </c>
      <c r="F4" s="39" t="s">
        <v>2</v>
      </c>
      <c r="G4" s="39" t="s">
        <v>3</v>
      </c>
      <c r="H4" s="39" t="s">
        <v>4</v>
      </c>
      <c r="I4" s="39" t="s">
        <v>5</v>
      </c>
      <c r="J4" s="39" t="s">
        <v>6</v>
      </c>
      <c r="K4" s="39" t="s">
        <v>7</v>
      </c>
      <c r="L4" s="39" t="s">
        <v>8</v>
      </c>
      <c r="M4" s="39" t="s">
        <v>9</v>
      </c>
      <c r="N4" s="39" t="s">
        <v>10</v>
      </c>
      <c r="O4" s="41" t="s">
        <v>11</v>
      </c>
      <c r="P4" s="39" t="s">
        <v>12</v>
      </c>
      <c r="Q4" s="39" t="s">
        <v>13</v>
      </c>
      <c r="R4" s="39" t="s">
        <v>14</v>
      </c>
      <c r="S4" s="39" t="s">
        <v>15</v>
      </c>
      <c r="T4" s="39" t="s">
        <v>16</v>
      </c>
      <c r="U4" s="39" t="s">
        <v>17</v>
      </c>
      <c r="V4" s="39" t="s">
        <v>18</v>
      </c>
      <c r="W4" s="39" t="s">
        <v>19</v>
      </c>
      <c r="X4" s="39" t="s">
        <v>20</v>
      </c>
    </row>
    <row r="5" spans="2:24" s="113" customFormat="1" ht="13.9" customHeight="1" x14ac:dyDescent="0.2">
      <c r="B5" s="108" t="s">
        <v>21</v>
      </c>
      <c r="C5" s="109">
        <v>797</v>
      </c>
      <c r="D5" s="110">
        <v>100</v>
      </c>
      <c r="E5" s="111">
        <v>0.31484093779010802</v>
      </c>
      <c r="F5" s="111">
        <v>-0.31216534592274903</v>
      </c>
      <c r="G5" s="111">
        <v>-0.79074751817300803</v>
      </c>
      <c r="H5" s="111">
        <v>-0.531050713824056</v>
      </c>
      <c r="I5" s="111">
        <v>-0.33087579082706903</v>
      </c>
      <c r="J5" s="111">
        <v>-0.31533397268005697</v>
      </c>
      <c r="K5" s="111">
        <v>-0.50473969304020005</v>
      </c>
      <c r="L5" s="111">
        <v>4.0890655400996498E-2</v>
      </c>
      <c r="M5" s="111">
        <v>-0.139927362176724</v>
      </c>
      <c r="N5" s="111">
        <v>-0.32763006316065901</v>
      </c>
      <c r="O5" s="111">
        <v>-0.52815588546518699</v>
      </c>
      <c r="P5" s="111">
        <v>-0.149462668299193</v>
      </c>
      <c r="Q5" s="111">
        <v>-0.92796580240735604</v>
      </c>
      <c r="R5" s="111">
        <v>-0.70235848319264904</v>
      </c>
      <c r="S5" s="111">
        <v>-0.68355433928890597</v>
      </c>
      <c r="T5" s="111">
        <v>-0.10348797383039</v>
      </c>
      <c r="U5" s="111">
        <v>-0.44054600122711501</v>
      </c>
      <c r="V5" s="111">
        <v>-1.34363619070123</v>
      </c>
      <c r="W5" s="111">
        <v>-2.2709353671616399</v>
      </c>
      <c r="X5" s="112">
        <v>-2.7197038667234601</v>
      </c>
    </row>
    <row r="6" spans="2:24" s="113" customFormat="1" ht="13.9" customHeight="1" x14ac:dyDescent="0.2">
      <c r="B6" s="114" t="s">
        <v>22</v>
      </c>
      <c r="C6" s="109">
        <v>1</v>
      </c>
      <c r="D6" s="112">
        <v>9.1545583276866207</v>
      </c>
      <c r="E6" s="111">
        <v>-0.93472778722694405</v>
      </c>
      <c r="F6" s="111">
        <v>2.4218444419731999</v>
      </c>
      <c r="G6" s="111">
        <v>-0.210086294311219</v>
      </c>
      <c r="H6" s="111">
        <v>0.156029988994905</v>
      </c>
      <c r="I6" s="111">
        <v>-1.1169764944718501</v>
      </c>
      <c r="J6" s="111">
        <v>-1.53377383494902</v>
      </c>
      <c r="K6" s="111">
        <v>-1.0626036319686301</v>
      </c>
      <c r="L6" s="111">
        <v>-0.29785425177274</v>
      </c>
      <c r="M6" s="111">
        <v>-0.105906018764635</v>
      </c>
      <c r="N6" s="111">
        <v>-0.131182647488161</v>
      </c>
      <c r="O6" s="111">
        <v>0.522574218071301</v>
      </c>
      <c r="P6" s="111">
        <v>0.70739510309881604</v>
      </c>
      <c r="Q6" s="111">
        <v>-2.2809090225116502</v>
      </c>
      <c r="R6" s="111">
        <v>-1.5943232049143701</v>
      </c>
      <c r="S6" s="111">
        <v>-2.1155546958889602</v>
      </c>
      <c r="T6" s="111">
        <v>-2.9965902135495699</v>
      </c>
      <c r="U6" s="111">
        <v>-2.6566051397088501</v>
      </c>
      <c r="V6" s="111">
        <v>-3.15893207436776</v>
      </c>
      <c r="W6" s="111">
        <v>-3.9172267842380601</v>
      </c>
      <c r="X6" s="112">
        <v>-4.2069461606959804</v>
      </c>
    </row>
    <row r="7" spans="2:24" s="113" customFormat="1" ht="13.9" customHeight="1" x14ac:dyDescent="0.2">
      <c r="B7" s="114" t="s">
        <v>23</v>
      </c>
      <c r="C7" s="109">
        <v>31</v>
      </c>
      <c r="D7" s="112">
        <v>29.809768777443001</v>
      </c>
      <c r="E7" s="111">
        <v>-0.14270806760900701</v>
      </c>
      <c r="F7" s="111">
        <v>-1.0532554622421999</v>
      </c>
      <c r="G7" s="111">
        <v>-1.9812592621119001</v>
      </c>
      <c r="H7" s="111">
        <v>-2.1547292814853898</v>
      </c>
      <c r="I7" s="111">
        <v>-1.55631913918521</v>
      </c>
      <c r="J7" s="111">
        <v>-0.78463728387048903</v>
      </c>
      <c r="K7" s="111">
        <v>-0.881412102430293</v>
      </c>
      <c r="L7" s="111">
        <v>0.15820635676755601</v>
      </c>
      <c r="M7" s="111">
        <v>-0.28345218204451</v>
      </c>
      <c r="N7" s="111">
        <v>-0.56319049993923098</v>
      </c>
      <c r="O7" s="111">
        <v>-1.08843645771623</v>
      </c>
      <c r="P7" s="111">
        <v>-0.43645105067686302</v>
      </c>
      <c r="Q7" s="111">
        <v>-9.9706434057265605E-2</v>
      </c>
      <c r="R7" s="111">
        <v>0.214565273016288</v>
      </c>
      <c r="S7" s="111">
        <v>0.461325320852982</v>
      </c>
      <c r="T7" s="111">
        <v>0.78355702221901202</v>
      </c>
      <c r="U7" s="111">
        <v>0.32040231513159101</v>
      </c>
      <c r="V7" s="111">
        <v>-0.25027383464407099</v>
      </c>
      <c r="W7" s="111">
        <v>-1.27328438381067</v>
      </c>
      <c r="X7" s="112">
        <v>-1.59581004321158</v>
      </c>
    </row>
    <row r="8" spans="2:24" s="113" customFormat="1" ht="13.9" customHeight="1" x14ac:dyDescent="0.2">
      <c r="B8" s="114" t="s">
        <v>24</v>
      </c>
      <c r="C8" s="109">
        <v>81</v>
      </c>
      <c r="D8" s="112">
        <v>7.1785364076512099</v>
      </c>
      <c r="E8" s="111">
        <v>1.1046240661805</v>
      </c>
      <c r="F8" s="111">
        <v>0.39588354101574302</v>
      </c>
      <c r="G8" s="111">
        <v>0.65637435280517997</v>
      </c>
      <c r="H8" s="111">
        <v>0.69456373606940303</v>
      </c>
      <c r="I8" s="111">
        <v>0.54769585847353597</v>
      </c>
      <c r="J8" s="111">
        <v>0.54241373856964303</v>
      </c>
      <c r="K8" s="111">
        <v>0.544981625921102</v>
      </c>
      <c r="L8" s="111">
        <v>0.33572976546106198</v>
      </c>
      <c r="M8" s="111">
        <v>-7.77497470260958E-2</v>
      </c>
      <c r="N8" s="111">
        <v>3.94101627867827E-2</v>
      </c>
      <c r="O8" s="111">
        <v>0.27101477307680999</v>
      </c>
      <c r="P8" s="111">
        <v>0.78238180292264903</v>
      </c>
      <c r="Q8" s="111">
        <v>0.86118390060517203</v>
      </c>
      <c r="R8" s="111">
        <v>0.74794575189141099</v>
      </c>
      <c r="S8" s="111">
        <v>0.80166486412504001</v>
      </c>
      <c r="T8" s="111">
        <v>1.23066464325488</v>
      </c>
      <c r="U8" s="111">
        <v>1.31780853953425</v>
      </c>
      <c r="V8" s="111">
        <v>2.1749166891520999</v>
      </c>
      <c r="W8" s="111">
        <v>1.9808382221898</v>
      </c>
      <c r="X8" s="112">
        <v>1.3686624623741199</v>
      </c>
    </row>
    <row r="9" spans="2:24" s="113" customFormat="1" ht="13.9" customHeight="1" x14ac:dyDescent="0.2">
      <c r="B9" s="114" t="s">
        <v>25</v>
      </c>
      <c r="C9" s="109">
        <v>180</v>
      </c>
      <c r="D9" s="112">
        <v>2.8906626586601001</v>
      </c>
      <c r="E9" s="111">
        <v>1.58921335039819</v>
      </c>
      <c r="F9" s="111">
        <v>1.9699689959530899</v>
      </c>
      <c r="G9" s="111">
        <v>2.2121799885278399</v>
      </c>
      <c r="H9" s="111">
        <v>2.1116374715616999</v>
      </c>
      <c r="I9" s="111">
        <v>2.3186086791629301</v>
      </c>
      <c r="J9" s="111">
        <v>2.1659452834650699</v>
      </c>
      <c r="K9" s="111">
        <v>1.37287611879945</v>
      </c>
      <c r="L9" s="111">
        <v>1.2028629267037501</v>
      </c>
      <c r="M9" s="111">
        <v>0.397029517346219</v>
      </c>
      <c r="N9" s="111">
        <v>0.42622515622145901</v>
      </c>
      <c r="O9" s="111">
        <v>0.29209629935455</v>
      </c>
      <c r="P9" s="111">
        <v>0.92777865245976898</v>
      </c>
      <c r="Q9" s="111">
        <v>0.118103320889881</v>
      </c>
      <c r="R9" s="111">
        <v>-0.28186778335923002</v>
      </c>
      <c r="S9" s="111">
        <v>-0.44886577257312998</v>
      </c>
      <c r="T9" s="111">
        <v>1.20981052406434</v>
      </c>
      <c r="U9" s="111">
        <v>0.43845550790557802</v>
      </c>
      <c r="V9" s="111">
        <v>-1.32243226951244</v>
      </c>
      <c r="W9" s="111">
        <v>-2.9351258364003998</v>
      </c>
      <c r="X9" s="112">
        <v>-1.49514106379446</v>
      </c>
    </row>
    <row r="10" spans="2:24" s="113" customFormat="1" ht="13.9" customHeight="1" x14ac:dyDescent="0.2">
      <c r="B10" s="114" t="s">
        <v>26</v>
      </c>
      <c r="C10" s="109">
        <v>177</v>
      </c>
      <c r="D10" s="112">
        <v>74.584418353855696</v>
      </c>
      <c r="E10" s="111">
        <v>-0.129368863949549</v>
      </c>
      <c r="F10" s="111">
        <v>-0.40071145696890698</v>
      </c>
      <c r="G10" s="111">
        <v>-1.4535501312488499</v>
      </c>
      <c r="H10" s="111">
        <v>-1.19659659261385</v>
      </c>
      <c r="I10" s="111">
        <v>-1.0244620988892801</v>
      </c>
      <c r="J10" s="111">
        <v>-0.68887712967369497</v>
      </c>
      <c r="K10" s="111">
        <v>-0.74386596422071005</v>
      </c>
      <c r="L10" s="111">
        <v>0.15566915822389399</v>
      </c>
      <c r="M10" s="111">
        <v>-1.4144640688708699E-2</v>
      </c>
      <c r="N10" s="111">
        <v>-0.222488506359485</v>
      </c>
      <c r="O10" s="111">
        <v>-0.52695456394052098</v>
      </c>
      <c r="P10" s="111">
        <v>0.14068900863841</v>
      </c>
      <c r="Q10" s="111">
        <v>-0.62841002422000303</v>
      </c>
      <c r="R10" s="111">
        <v>-0.33734813683367099</v>
      </c>
      <c r="S10" s="111">
        <v>-0.362698278915842</v>
      </c>
      <c r="T10" s="111">
        <v>4.4269751334863702E-2</v>
      </c>
      <c r="U10" s="111">
        <v>-0.38982603169561297</v>
      </c>
      <c r="V10" s="111">
        <v>-1.2659525881242399</v>
      </c>
      <c r="W10" s="111">
        <v>-2.1882050281108301</v>
      </c>
      <c r="X10" s="112">
        <v>-2.7535273891320098</v>
      </c>
    </row>
    <row r="11" spans="2:24" s="113" customFormat="1" ht="13.9" customHeight="1" x14ac:dyDescent="0.2">
      <c r="B11" s="114" t="s">
        <v>27</v>
      </c>
      <c r="C11" s="109">
        <v>145</v>
      </c>
      <c r="D11" s="112">
        <v>13.6305391476445</v>
      </c>
      <c r="E11" s="111">
        <v>0.57549955441325396</v>
      </c>
      <c r="F11" s="111">
        <v>-0.81816424719664704</v>
      </c>
      <c r="G11" s="111">
        <v>-0.62558723343529299</v>
      </c>
      <c r="H11" s="111">
        <v>-0.12489089625786901</v>
      </c>
      <c r="I11" s="111">
        <v>3.4746703448861299E-2</v>
      </c>
      <c r="J11" s="111">
        <v>-0.21474770894226999</v>
      </c>
      <c r="K11" s="111">
        <v>-0.53764132574055101</v>
      </c>
      <c r="L11" s="111">
        <v>-1.5134859355054301E-2</v>
      </c>
      <c r="M11" s="111">
        <v>-0.56621976821790498</v>
      </c>
      <c r="N11" s="111">
        <v>-0.69241025628887698</v>
      </c>
      <c r="O11" s="111">
        <v>-0.64911465151852499</v>
      </c>
      <c r="P11" s="111">
        <v>-0.85571017177369202</v>
      </c>
      <c r="Q11" s="111">
        <v>-1.7425001017501001</v>
      </c>
      <c r="R11" s="111">
        <v>-1.4883860623555201</v>
      </c>
      <c r="S11" s="111">
        <v>-1.3325648184552299</v>
      </c>
      <c r="T11" s="111">
        <v>-0.68961830347085995</v>
      </c>
      <c r="U11" s="111">
        <v>-0.67490311611976395</v>
      </c>
      <c r="V11" s="111">
        <v>-1.6263164055477499</v>
      </c>
      <c r="W11" s="111">
        <v>-2.4344437948696398</v>
      </c>
      <c r="X11" s="112">
        <v>-2.8244478171240401</v>
      </c>
    </row>
    <row r="12" spans="2:24" s="113" customFormat="1" ht="13.9" customHeight="1" x14ac:dyDescent="0.2">
      <c r="B12" s="114" t="s">
        <v>28</v>
      </c>
      <c r="C12" s="109">
        <v>270</v>
      </c>
      <c r="D12" s="112">
        <v>9.4261482640035492</v>
      </c>
      <c r="E12" s="111">
        <v>0.62668321099462099</v>
      </c>
      <c r="F12" s="111">
        <v>-0.25085056317016402</v>
      </c>
      <c r="G12" s="111">
        <v>-0.26032889764474398</v>
      </c>
      <c r="H12" s="111">
        <v>4.7220889639188302E-2</v>
      </c>
      <c r="I12" s="111">
        <v>0.43652958661472302</v>
      </c>
      <c r="J12" s="111">
        <v>-0.105423372507139</v>
      </c>
      <c r="K12" s="111">
        <v>-0.27576924264869401</v>
      </c>
      <c r="L12" s="111">
        <v>-0.64195021430288401</v>
      </c>
      <c r="M12" s="111">
        <v>-0.37111232326771398</v>
      </c>
      <c r="N12" s="111">
        <v>-0.618821127335065</v>
      </c>
      <c r="O12" s="111">
        <v>-0.61654357102651702</v>
      </c>
      <c r="P12" s="111">
        <v>-0.86833442414415096</v>
      </c>
      <c r="Q12" s="111">
        <v>-1.51148573652952</v>
      </c>
      <c r="R12" s="111">
        <v>-1.65152529487709</v>
      </c>
      <c r="S12" s="111">
        <v>-1.4763737543895701</v>
      </c>
      <c r="T12" s="111">
        <v>-0.39923262834603901</v>
      </c>
      <c r="U12" s="111">
        <v>-0.54381459544028599</v>
      </c>
      <c r="V12" s="111">
        <v>-1.3888574155077</v>
      </c>
      <c r="W12" s="111">
        <v>-2.47723348271303</v>
      </c>
      <c r="X12" s="112">
        <v>-2.5537808308588499</v>
      </c>
    </row>
    <row r="13" spans="2:24" s="113" customFormat="1" ht="13.9" customHeight="1" x14ac:dyDescent="0.2">
      <c r="B13" s="114" t="s">
        <v>29</v>
      </c>
      <c r="C13" s="109">
        <v>205</v>
      </c>
      <c r="D13" s="112">
        <v>2.3588942344962098</v>
      </c>
      <c r="E13" s="111">
        <v>1.4402606821541</v>
      </c>
      <c r="F13" s="111">
        <v>1.6383153346702</v>
      </c>
      <c r="G13" s="111">
        <v>1.90002562826685</v>
      </c>
      <c r="H13" s="111">
        <v>1.84465056203504</v>
      </c>
      <c r="I13" s="111">
        <v>2.0547781853875802</v>
      </c>
      <c r="J13" s="111">
        <v>1.9462279932458999</v>
      </c>
      <c r="K13" s="111">
        <v>1.19809599667417</v>
      </c>
      <c r="L13" s="111">
        <v>0.98999434443590595</v>
      </c>
      <c r="M13" s="111">
        <v>0.78483843599209602</v>
      </c>
      <c r="N13" s="111">
        <v>0.50699230111371596</v>
      </c>
      <c r="O13" s="111">
        <v>0.14934321547927601</v>
      </c>
      <c r="P13" s="111">
        <v>0.59328046495921105</v>
      </c>
      <c r="Q13" s="111">
        <v>-0.45430630725544202</v>
      </c>
      <c r="R13" s="111">
        <v>-0.37537637003518398</v>
      </c>
      <c r="S13" s="111">
        <v>-0.890944908449813</v>
      </c>
      <c r="T13" s="111">
        <v>0.65560685616777703</v>
      </c>
      <c r="U13" s="111">
        <v>-6.8420621357208097E-2</v>
      </c>
      <c r="V13" s="111">
        <v>-1.63187501407248</v>
      </c>
      <c r="W13" s="111">
        <v>-2.9790756395217302</v>
      </c>
      <c r="X13" s="112">
        <v>-1.7080395493654901</v>
      </c>
    </row>
    <row r="14" spans="2:24" ht="10.15" customHeight="1" x14ac:dyDescent="0.2"/>
    <row r="15" spans="2:24" ht="65.650000000000006" customHeight="1" x14ac:dyDescent="0.2">
      <c r="B15" s="134" t="s">
        <v>101</v>
      </c>
      <c r="C15" s="130"/>
      <c r="D15" s="130"/>
      <c r="E15" s="130"/>
      <c r="F15" s="130"/>
      <c r="G15" s="130"/>
      <c r="H15" s="130"/>
      <c r="I15" s="130"/>
      <c r="J15" s="130"/>
      <c r="K15" s="130"/>
      <c r="L15" s="130"/>
      <c r="M15" s="130"/>
      <c r="N15" s="130"/>
    </row>
    <row r="18" ht="11.25" customHeight="1" x14ac:dyDescent="0.2"/>
  </sheetData>
  <mergeCells count="4">
    <mergeCell ref="B2:N2"/>
    <mergeCell ref="C3:D3"/>
    <mergeCell ref="E3:X3"/>
    <mergeCell ref="B15:N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A6728-47ED-C442-9B26-9C07683F4AAF}">
  <dimension ref="B1:J17"/>
  <sheetViews>
    <sheetView showGridLines="0" zoomScaleNormal="100" workbookViewId="0"/>
  </sheetViews>
  <sheetFormatPr baseColWidth="10" defaultColWidth="10.6640625" defaultRowHeight="11.25" x14ac:dyDescent="0.2"/>
  <cols>
    <col min="1" max="1" width="3.6640625" style="57" customWidth="1"/>
    <col min="2" max="2" width="23.33203125" style="57" customWidth="1"/>
    <col min="3" max="3" width="71.33203125" style="57" customWidth="1"/>
    <col min="4" max="4" width="16.6640625" style="57" customWidth="1"/>
    <col min="5" max="9" width="14.33203125" style="57" customWidth="1"/>
    <col min="10" max="10" width="23.33203125" style="57" customWidth="1"/>
    <col min="11" max="16384" width="10.6640625" style="57"/>
  </cols>
  <sheetData>
    <row r="1" spans="2:10" ht="10.15" customHeight="1" x14ac:dyDescent="0.2"/>
    <row r="2" spans="2:10" ht="25.15" customHeight="1" x14ac:dyDescent="0.2">
      <c r="B2" s="135" t="s">
        <v>54</v>
      </c>
      <c r="C2" s="127"/>
      <c r="D2" s="127"/>
      <c r="E2" s="127"/>
      <c r="F2" s="127"/>
      <c r="G2" s="127"/>
      <c r="H2" s="127"/>
      <c r="I2" s="127"/>
    </row>
    <row r="3" spans="2:10" ht="15" customHeight="1" x14ac:dyDescent="0.2">
      <c r="B3" s="56"/>
      <c r="I3" s="58" t="s">
        <v>82</v>
      </c>
      <c r="J3" s="67"/>
    </row>
    <row r="4" spans="2:10" ht="27" customHeight="1" x14ac:dyDescent="0.2">
      <c r="B4" s="60" t="s">
        <v>85</v>
      </c>
      <c r="C4" s="60" t="s">
        <v>84</v>
      </c>
      <c r="D4" s="60" t="s">
        <v>15</v>
      </c>
      <c r="E4" s="60" t="s">
        <v>16</v>
      </c>
      <c r="F4" s="60" t="s">
        <v>17</v>
      </c>
      <c r="G4" s="60" t="s">
        <v>18</v>
      </c>
      <c r="H4" s="60" t="s">
        <v>19</v>
      </c>
      <c r="I4" s="60" t="s">
        <v>20</v>
      </c>
    </row>
    <row r="5" spans="2:10" ht="15.4" customHeight="1" x14ac:dyDescent="0.2">
      <c r="B5" s="69" t="s">
        <v>36</v>
      </c>
      <c r="C5" s="70" t="s">
        <v>89</v>
      </c>
      <c r="D5" s="68">
        <v>74.429100714339995</v>
      </c>
      <c r="E5" s="68">
        <v>79.578533523640004</v>
      </c>
      <c r="F5" s="68">
        <v>85.058964718189998</v>
      </c>
      <c r="G5" s="68">
        <v>88.65557095122999</v>
      </c>
      <c r="H5" s="68">
        <v>93.685049653009997</v>
      </c>
      <c r="I5" s="68">
        <v>96.770670426820004</v>
      </c>
    </row>
    <row r="6" spans="2:10" ht="13.9" customHeight="1" x14ac:dyDescent="0.2">
      <c r="B6" s="115" t="s">
        <v>37</v>
      </c>
      <c r="C6" s="116" t="s">
        <v>88</v>
      </c>
      <c r="D6" s="68">
        <v>77.576278212000005</v>
      </c>
      <c r="E6" s="68">
        <v>83.396045684000001</v>
      </c>
      <c r="F6" s="68">
        <v>88.870479791999998</v>
      </c>
      <c r="G6" s="68">
        <v>93.052738250000004</v>
      </c>
      <c r="H6" s="68">
        <v>99.366560118999999</v>
      </c>
      <c r="I6" s="68">
        <v>101.62159301200001</v>
      </c>
    </row>
    <row r="7" spans="2:10" ht="13.9" customHeight="1" x14ac:dyDescent="0.2">
      <c r="B7" s="71" t="s">
        <v>39</v>
      </c>
      <c r="C7" s="72" t="s">
        <v>90</v>
      </c>
      <c r="D7" s="73">
        <v>58.345657209999999</v>
      </c>
      <c r="E7" s="73">
        <v>64.519303996000005</v>
      </c>
      <c r="F7" s="73">
        <v>68.859739517999998</v>
      </c>
      <c r="G7" s="73">
        <v>71.788409895000001</v>
      </c>
      <c r="H7" s="73">
        <v>75.892255732999999</v>
      </c>
      <c r="I7" s="68">
        <v>78.088374043000002</v>
      </c>
    </row>
    <row r="8" spans="2:10" ht="13.9" customHeight="1" x14ac:dyDescent="0.2">
      <c r="B8" s="71" t="s">
        <v>40</v>
      </c>
      <c r="C8" s="72" t="s">
        <v>91</v>
      </c>
      <c r="D8" s="73">
        <v>5.5300214580000002</v>
      </c>
      <c r="E8" s="73">
        <v>4.8932245989999998</v>
      </c>
      <c r="F8" s="73">
        <v>5.2242594770000004</v>
      </c>
      <c r="G8" s="73">
        <v>5.5660337950000001</v>
      </c>
      <c r="H8" s="73">
        <v>5.8199816970000002</v>
      </c>
      <c r="I8" s="68">
        <v>6.135720998</v>
      </c>
    </row>
    <row r="9" spans="2:10" ht="13.9" customHeight="1" x14ac:dyDescent="0.2">
      <c r="B9" s="74" t="s">
        <v>41</v>
      </c>
      <c r="C9" s="75" t="s">
        <v>92</v>
      </c>
      <c r="D9" s="73">
        <v>13.700599543999999</v>
      </c>
      <c r="E9" s="73">
        <v>13.983517087999999</v>
      </c>
      <c r="F9" s="73">
        <v>14.786480796999999</v>
      </c>
      <c r="G9" s="73">
        <v>15.698294559000001</v>
      </c>
      <c r="H9" s="73">
        <v>17.654322690000001</v>
      </c>
      <c r="I9" s="68">
        <v>17.397497971</v>
      </c>
    </row>
    <row r="10" spans="2:10" ht="13.9" customHeight="1" x14ac:dyDescent="0.2">
      <c r="B10" s="69" t="s">
        <v>42</v>
      </c>
      <c r="C10" s="70" t="s">
        <v>103</v>
      </c>
      <c r="D10" s="117">
        <v>75.089019463529993</v>
      </c>
      <c r="E10" s="117">
        <v>79.821086385710004</v>
      </c>
      <c r="F10" s="117">
        <v>85.440253192590006</v>
      </c>
      <c r="G10" s="117">
        <v>89.687074665500006</v>
      </c>
      <c r="H10" s="117">
        <v>95.619464768189999</v>
      </c>
      <c r="I10" s="117">
        <v>99.432374178469999</v>
      </c>
    </row>
    <row r="11" spans="2:10" ht="13.9" customHeight="1" x14ac:dyDescent="0.2">
      <c r="B11" s="115" t="s">
        <v>43</v>
      </c>
      <c r="C11" s="116" t="s">
        <v>38</v>
      </c>
      <c r="D11" s="68">
        <v>78.236196961999994</v>
      </c>
      <c r="E11" s="68">
        <v>83.638598545999997</v>
      </c>
      <c r="F11" s="68">
        <v>89.251768265999999</v>
      </c>
      <c r="G11" s="68">
        <v>94.084241964</v>
      </c>
      <c r="H11" s="68">
        <v>101.300975235</v>
      </c>
      <c r="I11" s="68">
        <v>104.283296764</v>
      </c>
    </row>
    <row r="12" spans="2:10" ht="13.9" customHeight="1" x14ac:dyDescent="0.2">
      <c r="B12" s="71" t="s">
        <v>44</v>
      </c>
      <c r="C12" s="72" t="s">
        <v>93</v>
      </c>
      <c r="D12" s="73">
        <v>47.593900152000003</v>
      </c>
      <c r="E12" s="73">
        <v>51.269283074999997</v>
      </c>
      <c r="F12" s="73">
        <v>54.899739932999999</v>
      </c>
      <c r="G12" s="73">
        <v>57.934510410000001</v>
      </c>
      <c r="H12" s="73">
        <v>60.821916926</v>
      </c>
      <c r="I12" s="68">
        <v>63.336109450000002</v>
      </c>
    </row>
    <row r="13" spans="2:10" ht="13.9" customHeight="1" x14ac:dyDescent="0.2">
      <c r="B13" s="71" t="s">
        <v>45</v>
      </c>
      <c r="C13" s="72" t="s">
        <v>94</v>
      </c>
      <c r="D13" s="73">
        <v>16.005230388000001</v>
      </c>
      <c r="E13" s="73">
        <v>17.117991261</v>
      </c>
      <c r="F13" s="73">
        <v>18.761486214000001</v>
      </c>
      <c r="G13" s="73">
        <v>19.917727459000002</v>
      </c>
      <c r="H13" s="73">
        <v>20.966628991</v>
      </c>
      <c r="I13" s="68">
        <v>22.757586488000001</v>
      </c>
    </row>
    <row r="14" spans="2:10" ht="13.9" customHeight="1" x14ac:dyDescent="0.2">
      <c r="B14" s="71" t="s">
        <v>46</v>
      </c>
      <c r="C14" s="72" t="s">
        <v>95</v>
      </c>
      <c r="D14" s="73">
        <v>7.7765329129999996</v>
      </c>
      <c r="E14" s="73">
        <v>8.0721497020000008</v>
      </c>
      <c r="F14" s="73">
        <v>8.5113610420000008</v>
      </c>
      <c r="G14" s="73">
        <v>8.9610017279999994</v>
      </c>
      <c r="H14" s="73">
        <v>12.048776788</v>
      </c>
      <c r="I14" s="68">
        <v>10.500053671</v>
      </c>
    </row>
    <row r="15" spans="2:10" ht="13.9" customHeight="1" x14ac:dyDescent="0.2">
      <c r="B15" s="74" t="s">
        <v>47</v>
      </c>
      <c r="C15" s="75" t="s">
        <v>96</v>
      </c>
      <c r="D15" s="76">
        <v>6.8605335089999997</v>
      </c>
      <c r="E15" s="76">
        <v>7.1791745069999999</v>
      </c>
      <c r="F15" s="76">
        <v>7.0791810780000004</v>
      </c>
      <c r="G15" s="76">
        <v>7.2710023670000004</v>
      </c>
      <c r="H15" s="76">
        <v>7.4636525300000001</v>
      </c>
      <c r="I15" s="77">
        <v>7.6895471549999996</v>
      </c>
    </row>
    <row r="16" spans="2:10" ht="10.15" customHeight="1" x14ac:dyDescent="0.2"/>
    <row r="17" spans="2:9" ht="151.15" customHeight="1" x14ac:dyDescent="0.2">
      <c r="B17" s="136" t="s">
        <v>105</v>
      </c>
      <c r="C17" s="137"/>
      <c r="D17" s="137"/>
      <c r="E17" s="137"/>
      <c r="F17" s="137"/>
      <c r="G17" s="137"/>
      <c r="H17" s="137"/>
      <c r="I17" s="137"/>
    </row>
  </sheetData>
  <mergeCells count="2">
    <mergeCell ref="B2:I2"/>
    <mergeCell ref="B17:I17"/>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04B12-98A6-E646-8E5D-8F24E07B3F99}">
  <dimension ref="B1:V45"/>
  <sheetViews>
    <sheetView showGridLines="0" zoomScaleNormal="100" workbookViewId="0"/>
  </sheetViews>
  <sheetFormatPr baseColWidth="10" defaultColWidth="10.6640625" defaultRowHeight="11.25" x14ac:dyDescent="0.2"/>
  <cols>
    <col min="1" max="1" width="3.6640625" style="57" customWidth="1"/>
    <col min="2" max="2" width="31.33203125" style="57" customWidth="1"/>
    <col min="3" max="20" width="11.33203125" style="57" customWidth="1"/>
    <col min="21" max="21" width="12.33203125" style="57" customWidth="1"/>
    <col min="22" max="22" width="16" style="57" customWidth="1"/>
    <col min="23" max="23" width="18.6640625" style="57" customWidth="1"/>
    <col min="24" max="16384" width="10.6640625" style="57"/>
  </cols>
  <sheetData>
    <row r="1" spans="2:22" ht="10.15" customHeight="1" x14ac:dyDescent="0.2"/>
    <row r="2" spans="2:22" ht="25.15" customHeight="1" x14ac:dyDescent="0.2">
      <c r="B2" s="135" t="s">
        <v>48</v>
      </c>
      <c r="C2" s="127"/>
      <c r="D2" s="127"/>
      <c r="E2" s="127"/>
      <c r="F2" s="127"/>
      <c r="G2" s="127"/>
      <c r="H2" s="127"/>
      <c r="I2" s="127"/>
      <c r="J2" s="127"/>
      <c r="K2" s="127"/>
      <c r="L2" s="127"/>
      <c r="M2" s="127"/>
      <c r="N2" s="127"/>
      <c r="O2" s="127"/>
      <c r="P2" s="127"/>
      <c r="Q2" s="127"/>
      <c r="R2" s="127"/>
      <c r="S2" s="127"/>
      <c r="T2" s="127"/>
      <c r="U2" s="127"/>
      <c r="V2" s="67" t="s">
        <v>60</v>
      </c>
    </row>
    <row r="3" spans="2:22" ht="34.9" customHeight="1" x14ac:dyDescent="0.2">
      <c r="B3" s="60" t="s">
        <v>0</v>
      </c>
      <c r="C3" s="60" t="s">
        <v>1</v>
      </c>
      <c r="D3" s="60" t="s">
        <v>2</v>
      </c>
      <c r="E3" s="60" t="s">
        <v>3</v>
      </c>
      <c r="F3" s="60" t="s">
        <v>4</v>
      </c>
      <c r="G3" s="60" t="s">
        <v>5</v>
      </c>
      <c r="H3" s="60" t="s">
        <v>6</v>
      </c>
      <c r="I3" s="60" t="s">
        <v>7</v>
      </c>
      <c r="J3" s="60" t="s">
        <v>8</v>
      </c>
      <c r="K3" s="60" t="s">
        <v>9</v>
      </c>
      <c r="L3" s="60" t="s">
        <v>10</v>
      </c>
      <c r="M3" s="60" t="s">
        <v>11</v>
      </c>
      <c r="N3" s="60" t="s">
        <v>12</v>
      </c>
      <c r="O3" s="60" t="s">
        <v>13</v>
      </c>
      <c r="P3" s="60" t="s">
        <v>14</v>
      </c>
      <c r="Q3" s="60" t="s">
        <v>15</v>
      </c>
      <c r="R3" s="60" t="s">
        <v>16</v>
      </c>
      <c r="S3" s="60" t="s">
        <v>17</v>
      </c>
      <c r="T3" s="60" t="s">
        <v>18</v>
      </c>
      <c r="U3" s="60" t="s">
        <v>19</v>
      </c>
      <c r="V3" s="60" t="s">
        <v>20</v>
      </c>
    </row>
    <row r="4" spans="2:22" ht="21" customHeight="1" x14ac:dyDescent="0.2">
      <c r="B4" s="78" t="s">
        <v>61</v>
      </c>
      <c r="C4" s="79"/>
      <c r="D4" s="80"/>
      <c r="E4" s="80"/>
      <c r="F4" s="80"/>
      <c r="G4" s="80"/>
      <c r="H4" s="80"/>
      <c r="I4" s="80"/>
      <c r="J4" s="80"/>
      <c r="K4" s="80"/>
      <c r="L4" s="80"/>
      <c r="M4" s="80"/>
      <c r="N4" s="80"/>
      <c r="O4" s="80"/>
      <c r="P4" s="80"/>
      <c r="Q4" s="80"/>
      <c r="R4" s="80"/>
      <c r="S4" s="80"/>
      <c r="T4" s="80"/>
      <c r="U4" s="80"/>
      <c r="V4" s="81"/>
    </row>
    <row r="5" spans="2:22" x14ac:dyDescent="0.2">
      <c r="B5" s="82" t="s">
        <v>21</v>
      </c>
      <c r="C5" s="83">
        <v>8.1083578644146694</v>
      </c>
      <c r="D5" s="83">
        <v>9.1398039867712004</v>
      </c>
      <c r="E5" s="83">
        <v>9.2963791023260001</v>
      </c>
      <c r="F5" s="83">
        <v>9.8449739591921492</v>
      </c>
      <c r="G5" s="83">
        <v>10.2342057504585</v>
      </c>
      <c r="H5" s="83">
        <v>9.4790154549129593</v>
      </c>
      <c r="I5" s="83">
        <v>8.6082349831303198</v>
      </c>
      <c r="J5" s="83">
        <v>9.4708652245529095</v>
      </c>
      <c r="K5" s="83">
        <v>6.9383205670777199</v>
      </c>
      <c r="L5" s="83">
        <v>6.3280010867968803</v>
      </c>
      <c r="M5" s="83">
        <v>5.7346864847099397</v>
      </c>
      <c r="N5" s="83">
        <v>5.1081210112625302</v>
      </c>
      <c r="O5" s="83">
        <v>5.0132713643234297</v>
      </c>
      <c r="P5" s="83">
        <v>4.6434135980621303</v>
      </c>
      <c r="Q5" s="83">
        <v>4.68198292724301</v>
      </c>
      <c r="R5" s="83">
        <v>4.3995511396918703</v>
      </c>
      <c r="S5" s="83">
        <v>4.7000149208898199</v>
      </c>
      <c r="T5" s="83">
        <v>4.9585594523485597</v>
      </c>
      <c r="U5" s="83">
        <v>5.4276915919900404</v>
      </c>
      <c r="V5" s="83">
        <v>5.1024782301821396</v>
      </c>
    </row>
    <row r="6" spans="2:22" x14ac:dyDescent="0.2">
      <c r="B6" s="61" t="s">
        <v>22</v>
      </c>
      <c r="C6" s="61">
        <v>6.0584757412141403</v>
      </c>
      <c r="D6" s="61">
        <v>7.6469646949002801</v>
      </c>
      <c r="E6" s="61">
        <v>7.6953692024591698</v>
      </c>
      <c r="F6" s="61">
        <v>8.37362351159185</v>
      </c>
      <c r="G6" s="61">
        <v>8.7791863845136202</v>
      </c>
      <c r="H6" s="61">
        <v>7.9528165832555597</v>
      </c>
      <c r="I6" s="61">
        <v>6.8910553301686797</v>
      </c>
      <c r="J6" s="61">
        <v>4.6951964455891897</v>
      </c>
      <c r="K6" s="61">
        <v>4.3302010705318601</v>
      </c>
      <c r="L6" s="61">
        <v>4.56587301423263</v>
      </c>
      <c r="M6" s="61">
        <v>4.9615037841683396</v>
      </c>
      <c r="N6" s="61">
        <v>5.2260242806759196</v>
      </c>
      <c r="O6" s="61">
        <v>5.3248856064865802</v>
      </c>
      <c r="P6" s="61">
        <v>5.0196010487335698</v>
      </c>
      <c r="Q6" s="61">
        <v>5.1780954645339099</v>
      </c>
      <c r="R6" s="61">
        <v>5.8055119499885697</v>
      </c>
      <c r="S6" s="61">
        <v>5.8552397592012904</v>
      </c>
      <c r="T6" s="61">
        <v>5.6958437920082199</v>
      </c>
      <c r="U6" s="61">
        <v>5.3358008504379404</v>
      </c>
      <c r="V6" s="83">
        <v>5.6928254344709801</v>
      </c>
    </row>
    <row r="7" spans="2:22" x14ac:dyDescent="0.2">
      <c r="B7" s="61" t="s">
        <v>23</v>
      </c>
      <c r="C7" s="61">
        <v>9.0584730749028797</v>
      </c>
      <c r="D7" s="61">
        <v>10.344291726842901</v>
      </c>
      <c r="E7" s="61">
        <v>10.369286644091</v>
      </c>
      <c r="F7" s="61">
        <v>10.543970086717801</v>
      </c>
      <c r="G7" s="61">
        <v>10.822817221235301</v>
      </c>
      <c r="H7" s="61">
        <v>9.4916711564301295</v>
      </c>
      <c r="I7" s="61">
        <v>7.8251899029501102</v>
      </c>
      <c r="J7" s="61">
        <v>8.9693859150085409</v>
      </c>
      <c r="K7" s="61">
        <v>8.0174425410863304</v>
      </c>
      <c r="L7" s="61">
        <v>7.2340604153535697</v>
      </c>
      <c r="M7" s="61">
        <v>6.1174445720654198</v>
      </c>
      <c r="N7" s="61">
        <v>5.1501641987883602</v>
      </c>
      <c r="O7" s="61">
        <v>5.20499162452625</v>
      </c>
      <c r="P7" s="61">
        <v>4.9629513552675002</v>
      </c>
      <c r="Q7" s="61">
        <v>4.9901461955137698</v>
      </c>
      <c r="R7" s="61">
        <v>5.0630623122161298</v>
      </c>
      <c r="S7" s="61">
        <v>5.4183227711267401</v>
      </c>
      <c r="T7" s="61">
        <v>5.8965343244023201</v>
      </c>
      <c r="U7" s="61">
        <v>7.0694144812602602</v>
      </c>
      <c r="V7" s="83">
        <v>6.2055190693291493</v>
      </c>
    </row>
    <row r="8" spans="2:22" x14ac:dyDescent="0.2">
      <c r="B8" s="61" t="s">
        <v>24</v>
      </c>
      <c r="C8" s="61">
        <v>7.0812513676311504</v>
      </c>
      <c r="D8" s="61">
        <v>6.1640622379166503</v>
      </c>
      <c r="E8" s="61">
        <v>6.38347853770179</v>
      </c>
      <c r="F8" s="61">
        <v>7.11247212274594</v>
      </c>
      <c r="G8" s="61">
        <v>7.2027440102092504</v>
      </c>
      <c r="H8" s="61">
        <v>8.1407358437960209</v>
      </c>
      <c r="I8" s="61">
        <v>8.9818365267838107</v>
      </c>
      <c r="J8" s="61">
        <v>9.0985807371727301</v>
      </c>
      <c r="K8" s="61">
        <v>6.8915204168189597</v>
      </c>
      <c r="L8" s="61">
        <v>5.3546332917387103</v>
      </c>
      <c r="M8" s="61">
        <v>4.5174088480826704</v>
      </c>
      <c r="N8" s="61">
        <v>4.5370422791138996</v>
      </c>
      <c r="O8" s="61">
        <v>4.9792482284925503</v>
      </c>
      <c r="P8" s="61">
        <v>4.3924408352975597</v>
      </c>
      <c r="Q8" s="61">
        <v>4.5795920013274198</v>
      </c>
      <c r="R8" s="61">
        <v>4.1409254145209902</v>
      </c>
      <c r="S8" s="61">
        <v>4.2205889207761498</v>
      </c>
      <c r="T8" s="61">
        <v>4.2112225808942902</v>
      </c>
      <c r="U8" s="61">
        <v>4.4732522751396697</v>
      </c>
      <c r="V8" s="83">
        <v>4.85105039462512</v>
      </c>
    </row>
    <row r="9" spans="2:22" x14ac:dyDescent="0.2">
      <c r="B9" s="61" t="s">
        <v>25</v>
      </c>
      <c r="C9" s="61">
        <v>7.5231416302316401</v>
      </c>
      <c r="D9" s="61">
        <v>9.2916657134485998</v>
      </c>
      <c r="E9" s="61">
        <v>11.9546846722877</v>
      </c>
      <c r="F9" s="61">
        <v>13.452651602115001</v>
      </c>
      <c r="G9" s="61">
        <v>14.6421348930841</v>
      </c>
      <c r="H9" s="61">
        <v>11.8665400970996</v>
      </c>
      <c r="I9" s="61">
        <v>11.846775315578901</v>
      </c>
      <c r="J9" s="61">
        <v>11.3706004835729</v>
      </c>
      <c r="K9" s="61">
        <v>11.6108323523476</v>
      </c>
      <c r="L9" s="61">
        <v>10.4669854700077</v>
      </c>
      <c r="M9" s="61">
        <v>9.4686045380455095</v>
      </c>
      <c r="N9" s="61">
        <v>8.4210793593830502</v>
      </c>
      <c r="O9" s="61">
        <v>7.76736053073133</v>
      </c>
      <c r="P9" s="61">
        <v>6.5249809957748104</v>
      </c>
      <c r="Q9" s="61">
        <v>6.20504300319935</v>
      </c>
      <c r="R9" s="61">
        <v>3.9389201724633698</v>
      </c>
      <c r="S9" s="61">
        <v>5.2117675179343204</v>
      </c>
      <c r="T9" s="61">
        <v>5.6983872962564197</v>
      </c>
      <c r="U9" s="61">
        <v>5.1295456280229299</v>
      </c>
      <c r="V9" s="83">
        <v>4.64428489406182</v>
      </c>
    </row>
    <row r="10" spans="2:22" x14ac:dyDescent="0.2">
      <c r="B10" s="61" t="s">
        <v>26</v>
      </c>
      <c r="C10" s="61">
        <v>8.1997240204975199</v>
      </c>
      <c r="D10" s="61">
        <v>9.4057088601630401</v>
      </c>
      <c r="E10" s="61">
        <v>9.4603327796075494</v>
      </c>
      <c r="F10" s="61">
        <v>9.9580545580700406</v>
      </c>
      <c r="G10" s="61">
        <v>10.304633890044</v>
      </c>
      <c r="H10" s="61">
        <v>9.5423777297421104</v>
      </c>
      <c r="I10" s="61">
        <v>8.5220438533914606</v>
      </c>
      <c r="J10" s="61">
        <v>9.6032595683281201</v>
      </c>
      <c r="K10" s="61">
        <v>7.1743213023715899</v>
      </c>
      <c r="L10" s="61">
        <v>6.6526352241077902</v>
      </c>
      <c r="M10" s="61">
        <v>6.0300253455895998</v>
      </c>
      <c r="N10" s="61">
        <v>5.1922239801963004</v>
      </c>
      <c r="O10" s="61">
        <v>5.0636663638715698</v>
      </c>
      <c r="P10" s="61">
        <v>4.7510505449883196</v>
      </c>
      <c r="Q10" s="61">
        <v>4.8755258069799297</v>
      </c>
      <c r="R10" s="61">
        <v>4.7631801347259701</v>
      </c>
      <c r="S10" s="61">
        <v>5.0186432931325298</v>
      </c>
      <c r="T10" s="61">
        <v>5.24145465634943</v>
      </c>
      <c r="U10" s="61">
        <v>5.8464189562351399</v>
      </c>
      <c r="V10" s="83">
        <v>5.4930060652324597</v>
      </c>
    </row>
    <row r="11" spans="2:22" x14ac:dyDescent="0.2">
      <c r="B11" s="61" t="s">
        <v>27</v>
      </c>
      <c r="C11" s="61">
        <v>7.9296319738198999</v>
      </c>
      <c r="D11" s="61">
        <v>8.9501927952710698</v>
      </c>
      <c r="E11" s="61">
        <v>8.7310503729956093</v>
      </c>
      <c r="F11" s="61">
        <v>8.8526024788192998</v>
      </c>
      <c r="G11" s="61">
        <v>9.7173821737726005</v>
      </c>
      <c r="H11" s="61">
        <v>9.3810214260630307</v>
      </c>
      <c r="I11" s="61">
        <v>8.7733691104288702</v>
      </c>
      <c r="J11" s="61">
        <v>10.524033633196</v>
      </c>
      <c r="K11" s="61">
        <v>5.7847288618536101</v>
      </c>
      <c r="L11" s="61">
        <v>4.9685666608841998</v>
      </c>
      <c r="M11" s="61">
        <v>4.6309368602087702</v>
      </c>
      <c r="N11" s="61">
        <v>4.3861360840349599</v>
      </c>
      <c r="O11" s="61">
        <v>5.0066376746098697</v>
      </c>
      <c r="P11" s="61">
        <v>4.4806594347641298</v>
      </c>
      <c r="Q11" s="61">
        <v>4.1270421667397397</v>
      </c>
      <c r="R11" s="61">
        <v>3.3408558840588598</v>
      </c>
      <c r="S11" s="61">
        <v>3.6507913842405002</v>
      </c>
      <c r="T11" s="61">
        <v>3.98691244301479</v>
      </c>
      <c r="U11" s="61">
        <v>4.1148592624550702</v>
      </c>
      <c r="V11" s="83">
        <v>3.7818806710627104</v>
      </c>
    </row>
    <row r="12" spans="2:22" x14ac:dyDescent="0.2">
      <c r="B12" s="61" t="s">
        <v>28</v>
      </c>
      <c r="C12" s="61">
        <v>8.0661358015408897</v>
      </c>
      <c r="D12" s="61">
        <v>8.4770935385399806</v>
      </c>
      <c r="E12" s="61">
        <v>8.5910078859729602</v>
      </c>
      <c r="F12" s="61">
        <v>9.2564636414781791</v>
      </c>
      <c r="G12" s="61">
        <v>9.0029766668071307</v>
      </c>
      <c r="H12" s="61">
        <v>8.5222648484194305</v>
      </c>
      <c r="I12" s="61">
        <v>7.77752108883797</v>
      </c>
      <c r="J12" s="61">
        <v>6.9280904755949102</v>
      </c>
      <c r="K12" s="61">
        <v>6.5924202569335799</v>
      </c>
      <c r="L12" s="61">
        <v>5.6474062324896304</v>
      </c>
      <c r="M12" s="61">
        <v>4.9515028591427797</v>
      </c>
      <c r="N12" s="61">
        <v>4.5817674232029599</v>
      </c>
      <c r="O12" s="61">
        <v>4.1051541302019903</v>
      </c>
      <c r="P12" s="61">
        <v>3.9245236566071098</v>
      </c>
      <c r="Q12" s="61">
        <v>3.8669876748868099</v>
      </c>
      <c r="R12" s="61">
        <v>3.53967510450875</v>
      </c>
      <c r="S12" s="61">
        <v>3.7444895650868402</v>
      </c>
      <c r="T12" s="61">
        <v>4.1655131938477297</v>
      </c>
      <c r="U12" s="61">
        <v>4.3049763548589999</v>
      </c>
      <c r="V12" s="83">
        <v>3.9009538611278303</v>
      </c>
    </row>
    <row r="13" spans="2:22" x14ac:dyDescent="0.2">
      <c r="B13" s="61" t="s">
        <v>29</v>
      </c>
      <c r="C13" s="61">
        <v>8.1704659297632904</v>
      </c>
      <c r="D13" s="61">
        <v>9.79342802941221</v>
      </c>
      <c r="E13" s="61">
        <v>11.7726693046832</v>
      </c>
      <c r="F13" s="61">
        <v>13.7030541727796</v>
      </c>
      <c r="G13" s="61">
        <v>14.706666951304401</v>
      </c>
      <c r="H13" s="61">
        <v>11.795846632585199</v>
      </c>
      <c r="I13" s="61">
        <v>11.045342095303001</v>
      </c>
      <c r="J13" s="61">
        <v>11.1478931916576</v>
      </c>
      <c r="K13" s="61">
        <v>9.7819115232232097</v>
      </c>
      <c r="L13" s="61">
        <v>9.1128066121682902</v>
      </c>
      <c r="M13" s="61">
        <v>8.2411028494572705</v>
      </c>
      <c r="N13" s="61">
        <v>8.2109225362605596</v>
      </c>
      <c r="O13" s="61">
        <v>6.9177696399237796</v>
      </c>
      <c r="P13" s="61">
        <v>5.7741503932296396</v>
      </c>
      <c r="Q13" s="61">
        <v>6.2839160130862304</v>
      </c>
      <c r="R13" s="61">
        <v>4.90912400236033</v>
      </c>
      <c r="S13" s="61">
        <v>5.9238148996915703</v>
      </c>
      <c r="T13" s="61">
        <v>5.72784118231049</v>
      </c>
      <c r="U13" s="61">
        <v>4.9767147968508496</v>
      </c>
      <c r="V13" s="83">
        <v>5.1868025471665202</v>
      </c>
    </row>
    <row r="14" spans="2:22" ht="13.9" customHeight="1" x14ac:dyDescent="0.2">
      <c r="B14" s="78" t="s">
        <v>62</v>
      </c>
      <c r="C14" s="84"/>
      <c r="D14" s="84"/>
      <c r="E14" s="84"/>
      <c r="F14" s="84"/>
      <c r="G14" s="84"/>
      <c r="H14" s="84"/>
      <c r="I14" s="84"/>
      <c r="J14" s="84"/>
      <c r="K14" s="84"/>
      <c r="L14" s="84"/>
      <c r="M14" s="84"/>
      <c r="N14" s="84"/>
      <c r="O14" s="84"/>
      <c r="P14" s="84"/>
      <c r="Q14" s="84"/>
      <c r="R14" s="84"/>
      <c r="S14" s="84"/>
      <c r="T14" s="84"/>
      <c r="U14" s="85"/>
      <c r="V14" s="8"/>
    </row>
    <row r="15" spans="2:22" s="86" customFormat="1" x14ac:dyDescent="0.2">
      <c r="B15" s="83" t="s">
        <v>21</v>
      </c>
      <c r="C15" s="83">
        <v>8.1083578644146694</v>
      </c>
      <c r="D15" s="83">
        <v>9.1398039867712004</v>
      </c>
      <c r="E15" s="83">
        <v>9.2963791023260001</v>
      </c>
      <c r="F15" s="83">
        <v>9.8449739591921492</v>
      </c>
      <c r="G15" s="83">
        <v>10.2342057504585</v>
      </c>
      <c r="H15" s="83">
        <v>9.4790154549129593</v>
      </c>
      <c r="I15" s="83">
        <v>8.6083305889024597</v>
      </c>
      <c r="J15" s="83">
        <v>7.9081265060315697</v>
      </c>
      <c r="K15" s="83">
        <v>6.7512039572739804</v>
      </c>
      <c r="L15" s="83">
        <v>6.1509633006419602</v>
      </c>
      <c r="M15" s="83">
        <v>5.7631269119536004</v>
      </c>
      <c r="N15" s="83">
        <v>5.1022438502399003</v>
      </c>
      <c r="O15" s="83">
        <v>5.0694541219991898</v>
      </c>
      <c r="P15" s="83">
        <v>4.6977749457662004</v>
      </c>
      <c r="Q15" s="83">
        <v>4.7356327902033897</v>
      </c>
      <c r="R15" s="83">
        <v>4.4519760976032901</v>
      </c>
      <c r="S15" s="83">
        <v>4.79770872100553</v>
      </c>
      <c r="T15" s="83">
        <v>5.0039025804519603</v>
      </c>
      <c r="U15" s="83">
        <v>5.4729033743443303</v>
      </c>
      <c r="V15" s="83">
        <v>5.1442445802938304</v>
      </c>
    </row>
    <row r="16" spans="2:22" x14ac:dyDescent="0.2">
      <c r="B16" s="119" t="s">
        <v>22</v>
      </c>
      <c r="C16" s="61">
        <v>6.0584757412141403</v>
      </c>
      <c r="D16" s="61">
        <v>7.6469646949002801</v>
      </c>
      <c r="E16" s="61">
        <v>7.6953692024591698</v>
      </c>
      <c r="F16" s="61">
        <v>8.37362351159185</v>
      </c>
      <c r="G16" s="61">
        <v>8.7791863845136202</v>
      </c>
      <c r="H16" s="61">
        <v>7.9528165832555597</v>
      </c>
      <c r="I16" s="61">
        <v>6.8910553301686797</v>
      </c>
      <c r="J16" s="61">
        <v>4.6951964455891897</v>
      </c>
      <c r="K16" s="61">
        <v>4.3302010705318601</v>
      </c>
      <c r="L16" s="61">
        <v>3.8972089346847998</v>
      </c>
      <c r="M16" s="61">
        <v>4.9856793619986099</v>
      </c>
      <c r="N16" s="61">
        <v>5.2466131304505499</v>
      </c>
      <c r="O16" s="61">
        <v>5.3434199672998703</v>
      </c>
      <c r="P16" s="61">
        <v>5.0389559599947198</v>
      </c>
      <c r="Q16" s="61">
        <v>5.1998062085760797</v>
      </c>
      <c r="R16" s="61">
        <v>5.8251970905513897</v>
      </c>
      <c r="S16" s="61">
        <v>5.8746474213336004</v>
      </c>
      <c r="T16" s="61">
        <v>5.7153078079077799</v>
      </c>
      <c r="U16" s="61">
        <v>5.3551565834348596</v>
      </c>
      <c r="V16" s="83">
        <v>5.7121644184576796</v>
      </c>
    </row>
    <row r="17" spans="2:22" x14ac:dyDescent="0.2">
      <c r="B17" s="119" t="s">
        <v>23</v>
      </c>
      <c r="C17" s="61">
        <v>9.0584730749028797</v>
      </c>
      <c r="D17" s="61">
        <v>10.344291726842901</v>
      </c>
      <c r="E17" s="61">
        <v>10.369286644091</v>
      </c>
      <c r="F17" s="61">
        <v>10.543970086717801</v>
      </c>
      <c r="G17" s="61">
        <v>10.822817221235301</v>
      </c>
      <c r="H17" s="61">
        <v>9.4916711564301295</v>
      </c>
      <c r="I17" s="61">
        <v>7.8251899029501102</v>
      </c>
      <c r="J17" s="61">
        <v>7.9309134351860804</v>
      </c>
      <c r="K17" s="61">
        <v>7.3936938619470096</v>
      </c>
      <c r="L17" s="61">
        <v>6.8573943907293904</v>
      </c>
      <c r="M17" s="61">
        <v>6.1857112216218004</v>
      </c>
      <c r="N17" s="61">
        <v>5.20451732779728</v>
      </c>
      <c r="O17" s="61">
        <v>5.2751542683937496</v>
      </c>
      <c r="P17" s="61">
        <v>5.0333620605578897</v>
      </c>
      <c r="Q17" s="61">
        <v>5.0613896489762702</v>
      </c>
      <c r="R17" s="61">
        <v>5.1307559666744202</v>
      </c>
      <c r="S17" s="61">
        <v>5.5121013127431304</v>
      </c>
      <c r="T17" s="61">
        <v>5.9501388139919396</v>
      </c>
      <c r="U17" s="61">
        <v>7.1255474805654098</v>
      </c>
      <c r="V17" s="87">
        <v>6.2617896383004297</v>
      </c>
    </row>
    <row r="18" spans="2:22" x14ac:dyDescent="0.2">
      <c r="B18" s="119" t="s">
        <v>24</v>
      </c>
      <c r="C18" s="61">
        <v>7.0812513676311504</v>
      </c>
      <c r="D18" s="61">
        <v>6.1640622379166503</v>
      </c>
      <c r="E18" s="61">
        <v>6.38347853770179</v>
      </c>
      <c r="F18" s="61">
        <v>7.11247212274594</v>
      </c>
      <c r="G18" s="61">
        <v>7.2027440102092504</v>
      </c>
      <c r="H18" s="61">
        <v>8.1407358437960209</v>
      </c>
      <c r="I18" s="61">
        <v>8.9818365267838107</v>
      </c>
      <c r="J18" s="61">
        <v>8.8745885233034105</v>
      </c>
      <c r="K18" s="61">
        <v>6.7338117120362</v>
      </c>
      <c r="L18" s="61">
        <v>5.3815462175114996</v>
      </c>
      <c r="M18" s="61">
        <v>4.53776117808951</v>
      </c>
      <c r="N18" s="61">
        <v>4.5626501161246598</v>
      </c>
      <c r="O18" s="61">
        <v>5.0096416243263597</v>
      </c>
      <c r="P18" s="61">
        <v>4.4219270348621702</v>
      </c>
      <c r="Q18" s="61">
        <v>4.6148350445196504</v>
      </c>
      <c r="R18" s="61">
        <v>4.17362755298719</v>
      </c>
      <c r="S18" s="61">
        <v>4.2536370128689498</v>
      </c>
      <c r="T18" s="61">
        <v>4.2425917521364198</v>
      </c>
      <c r="U18" s="61">
        <v>4.50353276266104</v>
      </c>
      <c r="V18" s="83">
        <v>4.8762885370674702</v>
      </c>
    </row>
    <row r="19" spans="2:22" x14ac:dyDescent="0.2">
      <c r="B19" s="119" t="s">
        <v>25</v>
      </c>
      <c r="C19" s="61">
        <v>7.5231416302316401</v>
      </c>
      <c r="D19" s="61">
        <v>9.2916657134485998</v>
      </c>
      <c r="E19" s="61">
        <v>11.9546846722877</v>
      </c>
      <c r="F19" s="61">
        <v>13.452651602115001</v>
      </c>
      <c r="G19" s="61">
        <v>14.6421348930841</v>
      </c>
      <c r="H19" s="61">
        <v>11.8665400970996</v>
      </c>
      <c r="I19" s="61">
        <v>11.846775315578901</v>
      </c>
      <c r="J19" s="61">
        <v>11.3706004835729</v>
      </c>
      <c r="K19" s="61">
        <v>11.139236383143601</v>
      </c>
      <c r="L19" s="61">
        <v>10.5005128377773</v>
      </c>
      <c r="M19" s="61">
        <v>9.5027558166147603</v>
      </c>
      <c r="N19" s="61">
        <v>8.4558446389953392</v>
      </c>
      <c r="O19" s="61">
        <v>7.8034630490340504</v>
      </c>
      <c r="P19" s="61">
        <v>6.5616042125924299</v>
      </c>
      <c r="Q19" s="61">
        <v>6.2318350565800298</v>
      </c>
      <c r="R19" s="61">
        <v>3.9655893366092001</v>
      </c>
      <c r="S19" s="61">
        <v>5.3614049680778297</v>
      </c>
      <c r="T19" s="61">
        <v>5.7265394816756698</v>
      </c>
      <c r="U19" s="61">
        <v>5.1580892669727998</v>
      </c>
      <c r="V19" s="83">
        <v>4.6185641164123901</v>
      </c>
    </row>
    <row r="20" spans="2:22" x14ac:dyDescent="0.2">
      <c r="B20" s="119" t="s">
        <v>26</v>
      </c>
      <c r="C20" s="61">
        <v>8.1997240204975199</v>
      </c>
      <c r="D20" s="61">
        <v>9.4057088601630401</v>
      </c>
      <c r="E20" s="61">
        <v>9.4603327796075494</v>
      </c>
      <c r="F20" s="61">
        <v>9.9580545580700406</v>
      </c>
      <c r="G20" s="61">
        <v>10.304633890044</v>
      </c>
      <c r="H20" s="61">
        <v>9.5423777297421104</v>
      </c>
      <c r="I20" s="61">
        <v>8.5222147934306598</v>
      </c>
      <c r="J20" s="61">
        <v>7.8447400430396099</v>
      </c>
      <c r="K20" s="61">
        <v>6.8965647867247899</v>
      </c>
      <c r="L20" s="61">
        <v>6.3668924929655697</v>
      </c>
      <c r="M20" s="61">
        <v>6.1225470977094503</v>
      </c>
      <c r="N20" s="61">
        <v>5.2095053748873204</v>
      </c>
      <c r="O20" s="61">
        <v>5.1233195732566097</v>
      </c>
      <c r="P20" s="61">
        <v>4.8208696278725602</v>
      </c>
      <c r="Q20" s="61">
        <v>4.9437847526086998</v>
      </c>
      <c r="R20" s="61">
        <v>4.8270631761703102</v>
      </c>
      <c r="S20" s="61">
        <v>5.1415858316221597</v>
      </c>
      <c r="T20" s="61">
        <v>5.2951845266199804</v>
      </c>
      <c r="U20" s="61">
        <v>5.8998604189667603</v>
      </c>
      <c r="V20" s="87">
        <v>5.5453599455267</v>
      </c>
    </row>
    <row r="21" spans="2:22" x14ac:dyDescent="0.2">
      <c r="B21" s="119" t="s">
        <v>27</v>
      </c>
      <c r="C21" s="61">
        <v>7.9296319738198999</v>
      </c>
      <c r="D21" s="61">
        <v>8.9501927952710698</v>
      </c>
      <c r="E21" s="61">
        <v>8.7310503729956093</v>
      </c>
      <c r="F21" s="61">
        <v>8.8526024788192998</v>
      </c>
      <c r="G21" s="61">
        <v>9.7173821737726005</v>
      </c>
      <c r="H21" s="61">
        <v>9.3810214260630307</v>
      </c>
      <c r="I21" s="61">
        <v>8.7733691104288702</v>
      </c>
      <c r="J21" s="61">
        <v>7.9360184972149304</v>
      </c>
      <c r="K21" s="61">
        <v>5.7929363689114899</v>
      </c>
      <c r="L21" s="61">
        <v>4.9569726547738604</v>
      </c>
      <c r="M21" s="61">
        <v>4.5154736317048298</v>
      </c>
      <c r="N21" s="61">
        <v>4.4477456591592901</v>
      </c>
      <c r="O21" s="61">
        <v>5.0697250612834397</v>
      </c>
      <c r="P21" s="61">
        <v>4.5131510061488997</v>
      </c>
      <c r="Q21" s="61">
        <v>4.1521470455802501</v>
      </c>
      <c r="R21" s="61">
        <v>3.3695318176446598</v>
      </c>
      <c r="S21" s="61">
        <v>3.6740798849809999</v>
      </c>
      <c r="T21" s="61">
        <v>4.01292777378643</v>
      </c>
      <c r="U21" s="61">
        <v>4.1377328056133003</v>
      </c>
      <c r="V21" s="83">
        <v>3.7986397828336398</v>
      </c>
    </row>
    <row r="22" spans="2:22" x14ac:dyDescent="0.2">
      <c r="B22" s="119" t="s">
        <v>28</v>
      </c>
      <c r="C22" s="61">
        <v>8.0661358015408897</v>
      </c>
      <c r="D22" s="61">
        <v>8.4770935385399806</v>
      </c>
      <c r="E22" s="61">
        <v>8.5910078859729602</v>
      </c>
      <c r="F22" s="61">
        <v>9.2564636414781791</v>
      </c>
      <c r="G22" s="61">
        <v>9.0029766668071307</v>
      </c>
      <c r="H22" s="61">
        <v>8.5222648484194305</v>
      </c>
      <c r="I22" s="61">
        <v>7.77752108883797</v>
      </c>
      <c r="J22" s="61">
        <v>6.9280904755949102</v>
      </c>
      <c r="K22" s="61">
        <v>6.4137089608339899</v>
      </c>
      <c r="L22" s="61">
        <v>5.6589148551751398</v>
      </c>
      <c r="M22" s="61">
        <v>4.8839007162015298</v>
      </c>
      <c r="N22" s="61">
        <v>4.4931864161869797</v>
      </c>
      <c r="O22" s="61">
        <v>4.14775893223681</v>
      </c>
      <c r="P22" s="61">
        <v>3.9387178447019102</v>
      </c>
      <c r="Q22" s="61">
        <v>3.8895411857662401</v>
      </c>
      <c r="R22" s="61">
        <v>3.5636700083002002</v>
      </c>
      <c r="S22" s="61">
        <v>3.8033167787045299</v>
      </c>
      <c r="T22" s="61">
        <v>4.1821174492880004</v>
      </c>
      <c r="U22" s="61">
        <v>4.3212000714855101</v>
      </c>
      <c r="V22" s="83">
        <v>3.8934355450280305</v>
      </c>
    </row>
    <row r="23" spans="2:22" x14ac:dyDescent="0.2">
      <c r="B23" s="119" t="s">
        <v>29</v>
      </c>
      <c r="C23" s="61">
        <v>8.1704659297632904</v>
      </c>
      <c r="D23" s="61">
        <v>9.79342802941221</v>
      </c>
      <c r="E23" s="61">
        <v>11.7726693046832</v>
      </c>
      <c r="F23" s="61">
        <v>13.7030541727796</v>
      </c>
      <c r="G23" s="61">
        <v>14.706666951304401</v>
      </c>
      <c r="H23" s="61">
        <v>11.795846632585199</v>
      </c>
      <c r="I23" s="61">
        <v>11.045342095303001</v>
      </c>
      <c r="J23" s="61">
        <v>11.1478931916576</v>
      </c>
      <c r="K23" s="61">
        <v>9.7862247030592098</v>
      </c>
      <c r="L23" s="61">
        <v>9.1178877640620009</v>
      </c>
      <c r="M23" s="61">
        <v>8.2547102560784094</v>
      </c>
      <c r="N23" s="61">
        <v>7.8587415409778698</v>
      </c>
      <c r="O23" s="61">
        <v>6.9358698825610601</v>
      </c>
      <c r="P23" s="61">
        <v>5.7947030853574102</v>
      </c>
      <c r="Q23" s="61">
        <v>6.3085575705981496</v>
      </c>
      <c r="R23" s="61">
        <v>4.9372054273508397</v>
      </c>
      <c r="S23" s="61">
        <v>5.9555463254349199</v>
      </c>
      <c r="T23" s="61">
        <v>5.7640629921442104</v>
      </c>
      <c r="U23" s="61">
        <v>5.0215146788663398</v>
      </c>
      <c r="V23" s="87">
        <v>5.2352508126134598</v>
      </c>
    </row>
    <row r="24" spans="2:22" ht="13.9" customHeight="1" x14ac:dyDescent="0.2">
      <c r="B24" s="88" t="s">
        <v>63</v>
      </c>
      <c r="C24" s="89"/>
      <c r="D24" s="84"/>
      <c r="E24" s="84"/>
      <c r="F24" s="84"/>
      <c r="G24" s="84"/>
      <c r="H24" s="84"/>
      <c r="I24" s="84"/>
      <c r="J24" s="84"/>
      <c r="K24" s="84"/>
      <c r="L24" s="84"/>
      <c r="M24" s="84"/>
      <c r="N24" s="84"/>
      <c r="O24" s="84"/>
      <c r="P24" s="84"/>
      <c r="Q24" s="84"/>
      <c r="R24" s="84"/>
      <c r="S24" s="84"/>
      <c r="T24" s="84"/>
      <c r="U24" s="84"/>
      <c r="V24" s="83"/>
    </row>
    <row r="25" spans="2:22" x14ac:dyDescent="0.2">
      <c r="B25" s="82" t="s">
        <v>21</v>
      </c>
      <c r="C25" s="83">
        <v>5.32478657230123</v>
      </c>
      <c r="D25" s="83">
        <v>5.2379541904234301</v>
      </c>
      <c r="E25" s="83">
        <v>4.7684437145232597</v>
      </c>
      <c r="F25" s="83">
        <v>5.3160193029517204</v>
      </c>
      <c r="G25" s="83">
        <v>6.0451073837070197</v>
      </c>
      <c r="H25" s="83">
        <v>5.8623628273749704</v>
      </c>
      <c r="I25" s="83">
        <v>6.0016790171616803</v>
      </c>
      <c r="J25" s="83">
        <v>5.7338503012595003</v>
      </c>
      <c r="K25" s="83">
        <v>5.2562955821480601</v>
      </c>
      <c r="L25" s="83">
        <v>4.7584381232095296</v>
      </c>
      <c r="M25" s="83">
        <v>4.4976541744166703</v>
      </c>
      <c r="N25" s="83">
        <v>4.32764335256521</v>
      </c>
      <c r="O25" s="83">
        <v>3.6013978624404599</v>
      </c>
      <c r="P25" s="83">
        <v>3.7641557313426501</v>
      </c>
      <c r="Q25" s="83">
        <v>3.9335652386981201</v>
      </c>
      <c r="R25" s="83">
        <v>4.91180203768727</v>
      </c>
      <c r="S25" s="83">
        <v>3.9956087035766501</v>
      </c>
      <c r="T25" s="83">
        <v>2.9389210917679001</v>
      </c>
      <c r="U25" s="83">
        <v>1.7252231656667101</v>
      </c>
      <c r="V25" s="83">
        <v>1.0459104069453</v>
      </c>
    </row>
    <row r="26" spans="2:22" x14ac:dyDescent="0.2">
      <c r="B26" s="119" t="s">
        <v>22</v>
      </c>
      <c r="C26" s="61">
        <v>3.5761788885500798</v>
      </c>
      <c r="D26" s="61">
        <v>6.4917168207756397</v>
      </c>
      <c r="E26" s="61">
        <v>4.3504051401527102</v>
      </c>
      <c r="F26" s="61">
        <v>3.8003929791198998</v>
      </c>
      <c r="G26" s="61">
        <v>4.8615786269590897</v>
      </c>
      <c r="H26" s="61">
        <v>4.1796631444503101</v>
      </c>
      <c r="I26" s="61">
        <v>5.6674505697123001</v>
      </c>
      <c r="J26" s="61">
        <v>5.8910884405814503</v>
      </c>
      <c r="K26" s="61">
        <v>4.6931778009399698</v>
      </c>
      <c r="L26" s="61">
        <v>3.7223681153860801</v>
      </c>
      <c r="M26" s="61">
        <v>3.99678077330806</v>
      </c>
      <c r="N26" s="61">
        <v>2.50622021012048</v>
      </c>
      <c r="O26" s="61">
        <v>1.2157106465560401</v>
      </c>
      <c r="P26" s="61">
        <v>2.3747445978683799</v>
      </c>
      <c r="Q26" s="61">
        <v>2.6029326513009998</v>
      </c>
      <c r="R26" s="61">
        <v>2.1136267201953398</v>
      </c>
      <c r="S26" s="61">
        <v>2.2452251610634701</v>
      </c>
      <c r="T26" s="61">
        <v>2.8510383857121901</v>
      </c>
      <c r="U26" s="61">
        <v>0.884050419623302</v>
      </c>
      <c r="V26" s="87">
        <v>0.108039737698181</v>
      </c>
    </row>
    <row r="27" spans="2:22" x14ac:dyDescent="0.2">
      <c r="B27" s="119" t="s">
        <v>23</v>
      </c>
      <c r="C27" s="61">
        <v>4.7714982782136302</v>
      </c>
      <c r="D27" s="61">
        <v>4.5887576691350898</v>
      </c>
      <c r="E27" s="61">
        <v>3.5920796973432201</v>
      </c>
      <c r="F27" s="61">
        <v>4.1721020371614097</v>
      </c>
      <c r="G27" s="61">
        <v>5.1084089437490103</v>
      </c>
      <c r="H27" s="61">
        <v>5.52711542569154</v>
      </c>
      <c r="I27" s="61">
        <v>5.8269432340601099</v>
      </c>
      <c r="J27" s="61">
        <v>5.8079235948870203</v>
      </c>
      <c r="K27" s="61">
        <v>5.6401477190236697</v>
      </c>
      <c r="L27" s="61">
        <v>4.7884933805421301</v>
      </c>
      <c r="M27" s="61">
        <v>4.3705309334504596</v>
      </c>
      <c r="N27" s="61">
        <v>4.3490791763119496</v>
      </c>
      <c r="O27" s="61">
        <v>4.4697854813109199</v>
      </c>
      <c r="P27" s="61">
        <v>4.4491857478039698</v>
      </c>
      <c r="Q27" s="61">
        <v>5.0081343500431501</v>
      </c>
      <c r="R27" s="61">
        <v>6.0007896886048497</v>
      </c>
      <c r="S27" s="61">
        <v>4.7879985814219097</v>
      </c>
      <c r="T27" s="61">
        <v>3.99580513919609</v>
      </c>
      <c r="U27" s="61">
        <v>2.7914328387868599</v>
      </c>
      <c r="V27" s="83">
        <v>2.1202475028130401</v>
      </c>
    </row>
    <row r="28" spans="2:22" x14ac:dyDescent="0.2">
      <c r="B28" s="119" t="s">
        <v>24</v>
      </c>
      <c r="C28" s="61">
        <v>4.1870312352309798</v>
      </c>
      <c r="D28" s="61">
        <v>4.6857523090788904</v>
      </c>
      <c r="E28" s="61">
        <v>4.67348512989303</v>
      </c>
      <c r="F28" s="61">
        <v>5.2454015130701199</v>
      </c>
      <c r="G28" s="61">
        <v>5.6350865170310103</v>
      </c>
      <c r="H28" s="61">
        <v>5.6708897498941901</v>
      </c>
      <c r="I28" s="61">
        <v>5.6144955738422304</v>
      </c>
      <c r="J28" s="61">
        <v>5.0220558594125304</v>
      </c>
      <c r="K28" s="61">
        <v>4.4457676140501201</v>
      </c>
      <c r="L28" s="61">
        <v>4.5069606910009199</v>
      </c>
      <c r="M28" s="61">
        <v>4.8065121764320597</v>
      </c>
      <c r="N28" s="61">
        <v>5.3604931867198298</v>
      </c>
      <c r="O28" s="61">
        <v>4.9227475281339999</v>
      </c>
      <c r="P28" s="61">
        <v>5.30880650238936</v>
      </c>
      <c r="Q28" s="61">
        <v>5.2827693940399998</v>
      </c>
      <c r="R28" s="61">
        <v>6.1497357081697199</v>
      </c>
      <c r="S28" s="61">
        <v>5.6532059611963499</v>
      </c>
      <c r="T28" s="61">
        <v>6.5527634597480802</v>
      </c>
      <c r="U28" s="61">
        <v>6.64399682035579</v>
      </c>
      <c r="V28" s="83">
        <v>5.6218752077310894</v>
      </c>
    </row>
    <row r="29" spans="2:22" x14ac:dyDescent="0.2">
      <c r="B29" s="119" t="s">
        <v>25</v>
      </c>
      <c r="C29" s="61">
        <v>6.3869592962195503</v>
      </c>
      <c r="D29" s="61">
        <v>7.6569667142222002</v>
      </c>
      <c r="E29" s="61">
        <v>8.1880467531202399</v>
      </c>
      <c r="F29" s="61">
        <v>8.5235842983374503</v>
      </c>
      <c r="G29" s="61">
        <v>8.7055193039677796</v>
      </c>
      <c r="H29" s="61">
        <v>8.7002864505408404</v>
      </c>
      <c r="I29" s="61">
        <v>7.8117744370505697</v>
      </c>
      <c r="J29" s="61">
        <v>7.2286980982074001</v>
      </c>
      <c r="K29" s="61">
        <v>6.3702996686690296</v>
      </c>
      <c r="L29" s="61">
        <v>5.8137322812349597</v>
      </c>
      <c r="M29" s="61">
        <v>5.8665717753643296</v>
      </c>
      <c r="N29" s="61">
        <v>6.8071172868365304</v>
      </c>
      <c r="O29" s="61">
        <v>5.6427000132461798</v>
      </c>
      <c r="P29" s="61">
        <v>5.1792986025155798</v>
      </c>
      <c r="Q29" s="61">
        <v>5.3161358704792203</v>
      </c>
      <c r="R29" s="61">
        <v>7.0487610016092299</v>
      </c>
      <c r="S29" s="61">
        <v>5.8531453540648899</v>
      </c>
      <c r="T29" s="61">
        <v>3.88191813941273</v>
      </c>
      <c r="U29" s="61">
        <v>1.6601344078415099</v>
      </c>
      <c r="V29" s="83">
        <v>2.9353661571108201</v>
      </c>
    </row>
    <row r="30" spans="2:22" x14ac:dyDescent="0.2">
      <c r="B30" s="119" t="s">
        <v>26</v>
      </c>
      <c r="C30" s="61">
        <v>4.8727322250332197</v>
      </c>
      <c r="D30" s="61">
        <v>5.1587102774707496</v>
      </c>
      <c r="E30" s="61">
        <v>4.1396541923353602</v>
      </c>
      <c r="F30" s="61">
        <v>4.7190357912388503</v>
      </c>
      <c r="G30" s="61">
        <v>5.5517189683875401</v>
      </c>
      <c r="H30" s="61">
        <v>5.6451892653809104</v>
      </c>
      <c r="I30" s="61">
        <v>6.0433287389375101</v>
      </c>
      <c r="J30" s="61">
        <v>5.8714996140309896</v>
      </c>
      <c r="K30" s="61">
        <v>5.55426564671387</v>
      </c>
      <c r="L30" s="61">
        <v>4.8605264831543797</v>
      </c>
      <c r="M30" s="61">
        <v>4.5290936199195899</v>
      </c>
      <c r="N30" s="61">
        <v>4.3735921280189798</v>
      </c>
      <c r="O30" s="61">
        <v>3.7749613687544601</v>
      </c>
      <c r="P30" s="61">
        <v>3.9584261823248701</v>
      </c>
      <c r="Q30" s="61">
        <v>4.2389591441414503</v>
      </c>
      <c r="R30" s="61">
        <v>5.0782231267417002</v>
      </c>
      <c r="S30" s="61">
        <v>3.98177887733004</v>
      </c>
      <c r="T30" s="61">
        <v>3.0818570674364301</v>
      </c>
      <c r="U30" s="61">
        <v>1.80012651002788</v>
      </c>
      <c r="V30" s="87">
        <v>0.99638979092426805</v>
      </c>
    </row>
    <row r="31" spans="2:22" x14ac:dyDescent="0.2">
      <c r="B31" s="119" t="s">
        <v>27</v>
      </c>
      <c r="C31" s="61">
        <v>5.79440524249984</v>
      </c>
      <c r="D31" s="61">
        <v>4.8130619900675899</v>
      </c>
      <c r="E31" s="61">
        <v>4.8850057445641202</v>
      </c>
      <c r="F31" s="61">
        <v>5.5834281423984304</v>
      </c>
      <c r="G31" s="61">
        <v>6.40906986278058</v>
      </c>
      <c r="H31" s="61">
        <v>5.9006946060421503</v>
      </c>
      <c r="I31" s="61">
        <v>5.5663177804128603</v>
      </c>
      <c r="J31" s="61">
        <v>5.3590866950790801</v>
      </c>
      <c r="K31" s="61">
        <v>4.3699982171773701</v>
      </c>
      <c r="L31" s="61">
        <v>4.3942408279496501</v>
      </c>
      <c r="M31" s="61">
        <v>4.3057280453817999</v>
      </c>
      <c r="N31" s="61">
        <v>3.8887655998141599</v>
      </c>
      <c r="O31" s="61">
        <v>2.8585975805299699</v>
      </c>
      <c r="P31" s="61">
        <v>3.21403304699222</v>
      </c>
      <c r="Q31" s="61">
        <v>3.1374036416942599</v>
      </c>
      <c r="R31" s="61">
        <v>4.1636789142491297</v>
      </c>
      <c r="S31" s="61">
        <v>3.7605720379608898</v>
      </c>
      <c r="T31" s="61">
        <v>2.4321864440326602</v>
      </c>
      <c r="U31" s="61">
        <v>1.53181376020959</v>
      </c>
      <c r="V31" s="83">
        <v>0.630984692232334</v>
      </c>
    </row>
    <row r="32" spans="2:22" x14ac:dyDescent="0.2">
      <c r="B32" s="119" t="s">
        <v>28</v>
      </c>
      <c r="C32" s="61">
        <v>5.44993582796016</v>
      </c>
      <c r="D32" s="61">
        <v>5.2352129618804399</v>
      </c>
      <c r="E32" s="61">
        <v>5.2243302304313897</v>
      </c>
      <c r="F32" s="61">
        <v>5.7372229753962403</v>
      </c>
      <c r="G32" s="61">
        <v>6.19678779428477</v>
      </c>
      <c r="H32" s="61">
        <v>5.5523287197655202</v>
      </c>
      <c r="I32" s="61">
        <v>5.8438503087046296</v>
      </c>
      <c r="J32" s="61">
        <v>5.3179807608740397</v>
      </c>
      <c r="K32" s="61">
        <v>4.82918004925844</v>
      </c>
      <c r="L32" s="61">
        <v>4.3259665734002297</v>
      </c>
      <c r="M32" s="61">
        <v>4.22045515396906</v>
      </c>
      <c r="N32" s="61">
        <v>4.0410700270925304</v>
      </c>
      <c r="O32" s="61">
        <v>3.2417173716102501</v>
      </c>
      <c r="P32" s="61">
        <v>3.1461422687831</v>
      </c>
      <c r="Q32" s="61">
        <v>3.2134728649033502</v>
      </c>
      <c r="R32" s="61">
        <v>4.6591017494880598</v>
      </c>
      <c r="S32" s="61">
        <v>4.0916269902335998</v>
      </c>
      <c r="T32" s="61">
        <v>2.6068495068407902</v>
      </c>
      <c r="U32" s="61">
        <v>1.52524515016238</v>
      </c>
      <c r="V32" s="83">
        <v>1.6473664136231099</v>
      </c>
    </row>
    <row r="33" spans="2:22" x14ac:dyDescent="0.2">
      <c r="B33" s="119" t="s">
        <v>29</v>
      </c>
      <c r="C33" s="61">
        <v>6.3906778123800203</v>
      </c>
      <c r="D33" s="61">
        <v>7.0598946743653901</v>
      </c>
      <c r="E33" s="61">
        <v>7.5704884309325999</v>
      </c>
      <c r="F33" s="61">
        <v>8.0182005049134304</v>
      </c>
      <c r="G33" s="61">
        <v>8.4464205270613704</v>
      </c>
      <c r="H33" s="61">
        <v>8.3853355346209302</v>
      </c>
      <c r="I33" s="61">
        <v>7.5945223654505902</v>
      </c>
      <c r="J33" s="61">
        <v>6.93280174930642</v>
      </c>
      <c r="K33" s="61">
        <v>6.6472978400731701</v>
      </c>
      <c r="L33" s="61">
        <v>6.0159982140824804</v>
      </c>
      <c r="M33" s="61">
        <v>5.5783787407279499</v>
      </c>
      <c r="N33" s="61">
        <v>6.1911049752373497</v>
      </c>
      <c r="O33" s="61">
        <v>4.9850094525426201</v>
      </c>
      <c r="P33" s="61">
        <v>4.8269769327554499</v>
      </c>
      <c r="Q33" s="61">
        <v>4.3943761390353702</v>
      </c>
      <c r="R33" s="61">
        <v>5.9160449114521603</v>
      </c>
      <c r="S33" s="61">
        <v>5.1638523183986598</v>
      </c>
      <c r="T33" s="61">
        <v>3.1786023300974899</v>
      </c>
      <c r="U33" s="61">
        <v>1.40112102034695</v>
      </c>
      <c r="V33" s="83">
        <v>2.6058421720835003</v>
      </c>
    </row>
    <row r="34" spans="2:22" ht="17.649999999999999" customHeight="1" x14ac:dyDescent="0.2">
      <c r="B34" s="88" t="s">
        <v>59</v>
      </c>
      <c r="C34" s="89"/>
      <c r="D34" s="84"/>
      <c r="E34" s="84"/>
      <c r="F34" s="84"/>
      <c r="G34" s="84"/>
      <c r="H34" s="84"/>
      <c r="I34" s="84"/>
      <c r="J34" s="84"/>
      <c r="K34" s="84"/>
      <c r="L34" s="84"/>
      <c r="M34" s="84"/>
      <c r="N34" s="84"/>
      <c r="O34" s="84"/>
      <c r="P34" s="84"/>
      <c r="Q34" s="84"/>
      <c r="R34" s="84"/>
      <c r="S34" s="84"/>
      <c r="T34" s="84"/>
      <c r="U34" s="84"/>
      <c r="V34" s="87"/>
    </row>
    <row r="35" spans="2:22" x14ac:dyDescent="0.2">
      <c r="B35" s="82" t="s">
        <v>21</v>
      </c>
      <c r="C35" s="83">
        <v>5.8604146530730503</v>
      </c>
      <c r="D35" s="83">
        <v>6.2583529838509904</v>
      </c>
      <c r="E35" s="83">
        <v>6.6709549418318002</v>
      </c>
      <c r="F35" s="83">
        <v>7.1446456722848302</v>
      </c>
      <c r="G35" s="83">
        <v>7.4091302718610699</v>
      </c>
      <c r="H35" s="83">
        <v>7.3312547181115697</v>
      </c>
      <c r="I35" s="83">
        <v>7.8248258387100096</v>
      </c>
      <c r="J35" s="83">
        <v>7.3944857609322403</v>
      </c>
      <c r="K35" s="83">
        <v>7.1516442466448202</v>
      </c>
      <c r="L35" s="90">
        <v>6.8709164770578104</v>
      </c>
      <c r="M35" s="91">
        <v>6.9837909636628002</v>
      </c>
      <c r="N35" s="92">
        <v>6.9264556229539602</v>
      </c>
      <c r="O35" s="83">
        <v>6.9668168456207198</v>
      </c>
      <c r="P35" s="83">
        <v>6.9285605710897702</v>
      </c>
      <c r="Q35" s="83">
        <v>7.0014293282543996</v>
      </c>
      <c r="R35" s="83">
        <v>7.0132703338525904</v>
      </c>
      <c r="S35" s="83">
        <v>6.52185866716533</v>
      </c>
      <c r="T35" s="83">
        <v>6.4345619542757397</v>
      </c>
      <c r="U35" s="83">
        <v>6.1393710682382396</v>
      </c>
      <c r="V35" s="87">
        <v>6.0140763669223007</v>
      </c>
    </row>
    <row r="36" spans="2:22" x14ac:dyDescent="0.2">
      <c r="B36" s="119" t="s">
        <v>22</v>
      </c>
      <c r="C36" s="61">
        <v>5.1472328125709996</v>
      </c>
      <c r="D36" s="61">
        <v>5.7820157787554303</v>
      </c>
      <c r="E36" s="61">
        <v>7.7431470339510398</v>
      </c>
      <c r="F36" s="61">
        <v>7.2791436928680504</v>
      </c>
      <c r="G36" s="61">
        <v>7.9161772185749699</v>
      </c>
      <c r="H36" s="61">
        <v>6.6781339507847299</v>
      </c>
      <c r="I36" s="61">
        <v>7.6835713231209297</v>
      </c>
      <c r="J36" s="61">
        <v>8.0288704429708808</v>
      </c>
      <c r="K36" s="61">
        <v>6.6179846663163104</v>
      </c>
      <c r="L36" s="61">
        <v>6.1303637278771399</v>
      </c>
      <c r="M36" s="61">
        <v>6.25462722175115</v>
      </c>
      <c r="N36" s="61">
        <v>5.6485797503052897</v>
      </c>
      <c r="O36" s="61">
        <v>6.3726920853964302</v>
      </c>
      <c r="P36" s="61">
        <v>6.5112825084088497</v>
      </c>
      <c r="Q36" s="61">
        <v>6.6989427232412799</v>
      </c>
      <c r="R36" s="61">
        <v>6.8598703093886799</v>
      </c>
      <c r="S36" s="61">
        <v>6.63833818733249</v>
      </c>
      <c r="T36" s="61">
        <v>7.41718133267812</v>
      </c>
      <c r="U36" s="61">
        <v>6.4492024747651602</v>
      </c>
      <c r="V36" s="83">
        <v>6.3331629525941802</v>
      </c>
    </row>
    <row r="37" spans="2:22" x14ac:dyDescent="0.2">
      <c r="B37" s="119" t="s">
        <v>23</v>
      </c>
      <c r="C37" s="61">
        <v>6.1794322019127197</v>
      </c>
      <c r="D37" s="61">
        <v>6.4534990219110098</v>
      </c>
      <c r="E37" s="61">
        <v>6.6680466973284203</v>
      </c>
      <c r="F37" s="61">
        <v>7.4261646707743498</v>
      </c>
      <c r="G37" s="61">
        <v>7.7449392932210497</v>
      </c>
      <c r="H37" s="61">
        <v>7.8044805613794601</v>
      </c>
      <c r="I37" s="61">
        <v>8.3437386064775403</v>
      </c>
      <c r="J37" s="61">
        <v>7.5009622450051197</v>
      </c>
      <c r="K37" s="61">
        <v>7.8668446576639797</v>
      </c>
      <c r="L37" s="61">
        <v>7.3139009446470196</v>
      </c>
      <c r="M37" s="61">
        <v>7.6692771800754196</v>
      </c>
      <c r="N37" s="61">
        <v>7.8191318175745899</v>
      </c>
      <c r="O37" s="61">
        <v>7.6628600633463604</v>
      </c>
      <c r="P37" s="61">
        <v>7.5448703940196902</v>
      </c>
      <c r="Q37" s="61">
        <v>7.8312842925275401</v>
      </c>
      <c r="R37" s="61">
        <v>7.6245935760304899</v>
      </c>
      <c r="S37" s="61">
        <v>6.9172874275362499</v>
      </c>
      <c r="T37" s="61">
        <v>6.7567468695575998</v>
      </c>
      <c r="U37" s="61">
        <v>6.5305151328442799</v>
      </c>
      <c r="V37" s="83">
        <v>6.3325326928757901</v>
      </c>
    </row>
    <row r="38" spans="2:22" x14ac:dyDescent="0.2">
      <c r="B38" s="119" t="s">
        <v>24</v>
      </c>
      <c r="C38" s="61">
        <v>4.1394771359290798</v>
      </c>
      <c r="D38" s="61">
        <v>4.8339692918669401</v>
      </c>
      <c r="E38" s="61">
        <v>4.8905837762550197</v>
      </c>
      <c r="F38" s="61">
        <v>5.5341078861445201</v>
      </c>
      <c r="G38" s="61">
        <v>5.7153109725733504</v>
      </c>
      <c r="H38" s="61">
        <v>5.93248098888039</v>
      </c>
      <c r="I38" s="61">
        <v>6.3550949625637303</v>
      </c>
      <c r="J38" s="61">
        <v>5.8906451742817296</v>
      </c>
      <c r="K38" s="61">
        <v>5.6999439241111602</v>
      </c>
      <c r="L38" s="61">
        <v>5.7413100427783901</v>
      </c>
      <c r="M38" s="61">
        <v>5.7621398981194698</v>
      </c>
      <c r="N38" s="61">
        <v>6.0013358753697199</v>
      </c>
      <c r="O38" s="61">
        <v>5.9837897052270401</v>
      </c>
      <c r="P38" s="61">
        <v>6.1937401950869004</v>
      </c>
      <c r="Q38" s="61">
        <v>6.3039090224058301</v>
      </c>
      <c r="R38" s="61">
        <v>6.3627390908840598</v>
      </c>
      <c r="S38" s="61">
        <v>6.0577903152495702</v>
      </c>
      <c r="T38" s="61">
        <v>6.24074668693956</v>
      </c>
      <c r="U38" s="61">
        <v>6.23951375546521</v>
      </c>
      <c r="V38" s="83">
        <v>5.9042185287839697</v>
      </c>
    </row>
    <row r="39" spans="2:22" x14ac:dyDescent="0.2">
      <c r="B39" s="119" t="s">
        <v>25</v>
      </c>
      <c r="C39" s="61">
        <v>5.4303495300119504</v>
      </c>
      <c r="D39" s="61">
        <v>6.2470663934097699</v>
      </c>
      <c r="E39" s="61">
        <v>6.7120099058071396</v>
      </c>
      <c r="F39" s="61">
        <v>7.2086942094736504</v>
      </c>
      <c r="G39" s="61">
        <v>7.3350171945917602</v>
      </c>
      <c r="H39" s="61">
        <v>7.4858394597952902</v>
      </c>
      <c r="I39" s="61">
        <v>7.7923419525066997</v>
      </c>
      <c r="J39" s="61">
        <v>7.5602270080372103</v>
      </c>
      <c r="K39" s="61">
        <v>7.4290096590646497</v>
      </c>
      <c r="L39" s="61">
        <v>7.2898504521587704</v>
      </c>
      <c r="M39" s="61">
        <v>7.4009394751161102</v>
      </c>
      <c r="N39" s="61">
        <v>7.51539481077356</v>
      </c>
      <c r="O39" s="61">
        <v>7.5300413725514703</v>
      </c>
      <c r="P39" s="61">
        <v>7.2394462247684999</v>
      </c>
      <c r="Q39" s="61">
        <v>7.8579936545475304</v>
      </c>
      <c r="R39" s="61">
        <v>7.7798778307700802</v>
      </c>
      <c r="S39" s="61">
        <v>7.6124455482792399</v>
      </c>
      <c r="T39" s="61">
        <v>7.4299676576292102</v>
      </c>
      <c r="U39" s="61">
        <v>6.8974897631874796</v>
      </c>
      <c r="V39" s="87">
        <v>6.7311411034212902</v>
      </c>
    </row>
    <row r="40" spans="2:22" x14ac:dyDescent="0.2">
      <c r="B40" s="119" t="s">
        <v>26</v>
      </c>
      <c r="C40" s="61">
        <v>6.0314581139733603</v>
      </c>
      <c r="D40" s="61">
        <v>6.4232090775053496</v>
      </c>
      <c r="E40" s="61">
        <v>7.0478369382612103</v>
      </c>
      <c r="F40" s="61">
        <v>7.5568416958379201</v>
      </c>
      <c r="G40" s="61">
        <v>7.7600070103987804</v>
      </c>
      <c r="H40" s="61">
        <v>7.5920293971750201</v>
      </c>
      <c r="I40" s="61">
        <v>8.1651478210745996</v>
      </c>
      <c r="J40" s="61">
        <v>7.58389820405647</v>
      </c>
      <c r="K40" s="61">
        <v>7.5044005469763198</v>
      </c>
      <c r="L40" s="61">
        <v>7.0484308794587403</v>
      </c>
      <c r="M40" s="61">
        <v>7.2531352597807004</v>
      </c>
      <c r="N40" s="61">
        <v>7.1265784254192397</v>
      </c>
      <c r="O40" s="61">
        <v>7.2278024198201898</v>
      </c>
      <c r="P40" s="61">
        <v>7.1556921250214298</v>
      </c>
      <c r="Q40" s="61">
        <v>7.2442179796127197</v>
      </c>
      <c r="R40" s="61">
        <v>7.2304834448674704</v>
      </c>
      <c r="S40" s="61">
        <v>6.6232552366872</v>
      </c>
      <c r="T40" s="61">
        <v>6.5904599137198598</v>
      </c>
      <c r="U40" s="61">
        <v>6.2332994207254302</v>
      </c>
      <c r="V40" s="83">
        <v>6.0958513598012303</v>
      </c>
    </row>
    <row r="41" spans="2:22" x14ac:dyDescent="0.2">
      <c r="B41" s="119" t="s">
        <v>27</v>
      </c>
      <c r="C41" s="61">
        <v>6.0210747266832598</v>
      </c>
      <c r="D41" s="61">
        <v>6.27866896720335</v>
      </c>
      <c r="E41" s="61">
        <v>6.4254567538174499</v>
      </c>
      <c r="F41" s="61">
        <v>6.7710724325532397</v>
      </c>
      <c r="G41" s="61">
        <v>7.2883810388054302</v>
      </c>
      <c r="H41" s="61">
        <v>7.1948413303308802</v>
      </c>
      <c r="I41" s="61">
        <v>7.5496877950305397</v>
      </c>
      <c r="J41" s="61">
        <v>7.0057739527543896</v>
      </c>
      <c r="K41" s="61">
        <v>6.5554233326243301</v>
      </c>
      <c r="L41" s="61">
        <v>6.6343715478619201</v>
      </c>
      <c r="M41" s="61">
        <v>6.5102203084203802</v>
      </c>
      <c r="N41" s="61">
        <v>6.5270274948545701</v>
      </c>
      <c r="O41" s="61">
        <v>6.4495955317513403</v>
      </c>
      <c r="P41" s="61">
        <v>6.44140870150013</v>
      </c>
      <c r="Q41" s="61">
        <v>6.4706481748217097</v>
      </c>
      <c r="R41" s="61">
        <v>6.4516368516352403</v>
      </c>
      <c r="S41" s="61">
        <v>6.1357710881391299</v>
      </c>
      <c r="T41" s="61">
        <v>5.9279306588492702</v>
      </c>
      <c r="U41" s="61">
        <v>5.74658114024973</v>
      </c>
      <c r="V41" s="87">
        <v>5.40238849698033</v>
      </c>
    </row>
    <row r="42" spans="2:22" x14ac:dyDescent="0.2">
      <c r="B42" s="119" t="s">
        <v>28</v>
      </c>
      <c r="C42" s="61">
        <v>5.4438505937408896</v>
      </c>
      <c r="D42" s="61">
        <v>5.95212059859539</v>
      </c>
      <c r="E42" s="61">
        <v>6.0763510647264303</v>
      </c>
      <c r="F42" s="61">
        <v>6.4849216262034002</v>
      </c>
      <c r="G42" s="61">
        <v>6.5638161984579799</v>
      </c>
      <c r="H42" s="61">
        <v>6.6848858196779899</v>
      </c>
      <c r="I42" s="61">
        <v>7.1141943851431702</v>
      </c>
      <c r="J42" s="61">
        <v>7.2637114160019998</v>
      </c>
      <c r="K42" s="61">
        <v>6.5742596959676902</v>
      </c>
      <c r="L42" s="61">
        <v>6.30437221989924</v>
      </c>
      <c r="M42" s="61">
        <v>6.3472072473629799</v>
      </c>
      <c r="N42" s="61">
        <v>6.3639627933502103</v>
      </c>
      <c r="O42" s="61">
        <v>6.3309851254192901</v>
      </c>
      <c r="P42" s="61">
        <v>6.4388141614438501</v>
      </c>
      <c r="Q42" s="61">
        <v>6.4181173507979397</v>
      </c>
      <c r="R42" s="61">
        <v>6.4949693919391898</v>
      </c>
      <c r="S42" s="61">
        <v>6.26903335104834</v>
      </c>
      <c r="T42" s="61">
        <v>5.9902059362920204</v>
      </c>
      <c r="U42" s="61">
        <v>5.9427455370856803</v>
      </c>
      <c r="V42" s="83">
        <v>6.13792209228352</v>
      </c>
    </row>
    <row r="43" spans="2:22" x14ac:dyDescent="0.2">
      <c r="B43" s="119" t="s">
        <v>29</v>
      </c>
      <c r="C43" s="61">
        <v>5.4561031658712</v>
      </c>
      <c r="D43" s="61">
        <v>5.9538813272938604</v>
      </c>
      <c r="E43" s="61">
        <v>6.3863433232075</v>
      </c>
      <c r="F43" s="61">
        <v>6.8738769390779897</v>
      </c>
      <c r="G43" s="61">
        <v>7.2092999403556002</v>
      </c>
      <c r="H43" s="61">
        <v>7.2909605514680598</v>
      </c>
      <c r="I43" s="61">
        <v>7.5831718661894998</v>
      </c>
      <c r="J43" s="61">
        <v>7.3385511258870304</v>
      </c>
      <c r="K43" s="61">
        <v>7.2675793111082303</v>
      </c>
      <c r="L43" s="61">
        <v>7.16914817895052</v>
      </c>
      <c r="M43" s="61">
        <v>7.0837224275947799</v>
      </c>
      <c r="N43" s="61">
        <v>7.28890592804707</v>
      </c>
      <c r="O43" s="61">
        <v>7.0020088452437301</v>
      </c>
      <c r="P43" s="61">
        <v>6.8200660441140197</v>
      </c>
      <c r="Q43" s="61">
        <v>6.9636337927241803</v>
      </c>
      <c r="R43" s="61">
        <v>7.0034093983277801</v>
      </c>
      <c r="S43" s="61">
        <v>7.0053335912112802</v>
      </c>
      <c r="T43" s="61">
        <v>6.7324486754919297</v>
      </c>
      <c r="U43" s="61">
        <v>6.3799126137722801</v>
      </c>
      <c r="V43" s="83">
        <v>6.4681480216983402</v>
      </c>
    </row>
    <row r="44" spans="2:22" ht="10.15" customHeight="1" x14ac:dyDescent="0.2"/>
    <row r="45" spans="2:22" ht="147" customHeight="1" x14ac:dyDescent="0.2">
      <c r="B45" s="138" t="s">
        <v>120</v>
      </c>
      <c r="C45" s="127"/>
      <c r="D45" s="127"/>
      <c r="E45" s="127"/>
      <c r="F45" s="127"/>
      <c r="G45" s="127"/>
      <c r="H45" s="127"/>
      <c r="I45" s="127"/>
      <c r="J45" s="127"/>
      <c r="K45" s="127"/>
      <c r="L45" s="127"/>
      <c r="M45" s="127"/>
      <c r="N45" s="127"/>
      <c r="O45" s="127"/>
      <c r="P45" s="127"/>
      <c r="Q45" s="127"/>
      <c r="R45" s="127"/>
      <c r="S45" s="127"/>
      <c r="T45" s="127"/>
      <c r="U45" s="127"/>
    </row>
  </sheetData>
  <mergeCells count="2">
    <mergeCell ref="B2:U2"/>
    <mergeCell ref="B45:U4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47D8B-3F2C-A54C-ABFD-B72240761D9F}">
  <dimension ref="B1:I30"/>
  <sheetViews>
    <sheetView showGridLines="0" workbookViewId="0"/>
  </sheetViews>
  <sheetFormatPr baseColWidth="10" defaultColWidth="10.6640625" defaultRowHeight="11.25" x14ac:dyDescent="0.2"/>
  <cols>
    <col min="1" max="1" width="3.6640625" style="57" customWidth="1"/>
    <col min="2" max="2" width="7.33203125" style="57" customWidth="1"/>
    <col min="3" max="3" width="22.33203125" style="57" customWidth="1"/>
    <col min="4" max="5" width="21.33203125" style="57" customWidth="1"/>
    <col min="6" max="6" width="29.33203125" style="57" customWidth="1"/>
    <col min="7" max="7" width="31.33203125" style="57" customWidth="1"/>
    <col min="8" max="8" width="26.33203125" style="57" customWidth="1"/>
    <col min="9" max="9" width="7.33203125" style="57" customWidth="1"/>
    <col min="10" max="16384" width="10.6640625" style="57"/>
  </cols>
  <sheetData>
    <row r="1" spans="2:8" ht="10.15" customHeight="1" x14ac:dyDescent="0.2"/>
    <row r="2" spans="2:8" ht="25.15" customHeight="1" x14ac:dyDescent="0.2">
      <c r="B2" s="126" t="s">
        <v>69</v>
      </c>
      <c r="C2" s="127"/>
      <c r="D2" s="127"/>
      <c r="E2" s="127"/>
      <c r="F2" s="127"/>
      <c r="G2" s="127"/>
      <c r="H2" s="127"/>
    </row>
    <row r="3" spans="2:8" ht="15.4" customHeight="1" x14ac:dyDescent="0.2">
      <c r="B3" s="64"/>
      <c r="H3" s="58" t="s">
        <v>60</v>
      </c>
    </row>
    <row r="4" spans="2:8" ht="34.9" customHeight="1" x14ac:dyDescent="0.2">
      <c r="B4" s="65" t="s">
        <v>49</v>
      </c>
      <c r="C4" s="65" t="s">
        <v>50</v>
      </c>
      <c r="D4" s="65" t="s">
        <v>72</v>
      </c>
      <c r="E4" s="65" t="s">
        <v>51</v>
      </c>
      <c r="F4" s="93" t="s">
        <v>73</v>
      </c>
      <c r="G4" s="93" t="s">
        <v>83</v>
      </c>
      <c r="H4" s="93" t="s">
        <v>74</v>
      </c>
    </row>
    <row r="5" spans="2:8" x14ac:dyDescent="0.2">
      <c r="B5" s="66" t="s">
        <v>1</v>
      </c>
      <c r="C5" s="94"/>
      <c r="D5" s="94">
        <v>8.1083578644146694</v>
      </c>
      <c r="E5" s="73">
        <v>3.5766013150862599</v>
      </c>
      <c r="F5" s="73">
        <v>1.7589478168247299</v>
      </c>
      <c r="G5" s="73">
        <v>5.06032405503798</v>
      </c>
      <c r="H5" s="73">
        <v>4.53175654932841</v>
      </c>
    </row>
    <row r="6" spans="2:8" x14ac:dyDescent="0.2">
      <c r="B6" s="66" t="s">
        <v>2</v>
      </c>
      <c r="C6" s="62"/>
      <c r="D6" s="62">
        <v>9.1398039867712004</v>
      </c>
      <c r="E6" s="62">
        <v>4.05666756028074</v>
      </c>
      <c r="F6" s="62">
        <v>1.94229287002107</v>
      </c>
      <c r="G6" s="62">
        <v>5.7690964137324601</v>
      </c>
      <c r="H6" s="62">
        <v>5.0831364264904604</v>
      </c>
    </row>
    <row r="7" spans="2:8" x14ac:dyDescent="0.2">
      <c r="B7" s="66" t="s">
        <v>3</v>
      </c>
      <c r="C7" s="62"/>
      <c r="D7" s="62">
        <v>9.2963791023260107</v>
      </c>
      <c r="E7" s="62">
        <v>4.4499974721657596</v>
      </c>
      <c r="F7" s="62">
        <v>1.7763785440895601</v>
      </c>
      <c r="G7" s="62">
        <v>6.1334019694903503</v>
      </c>
      <c r="H7" s="62">
        <v>4.8463816301602396</v>
      </c>
    </row>
    <row r="8" spans="2:8" x14ac:dyDescent="0.2">
      <c r="B8" s="66" t="s">
        <v>4</v>
      </c>
      <c r="C8" s="62"/>
      <c r="D8" s="62">
        <v>9.8449739591921492</v>
      </c>
      <c r="E8" s="62">
        <v>4.0139736386922102</v>
      </c>
      <c r="F8" s="62">
        <v>1.7677920717248801</v>
      </c>
      <c r="G8" s="62">
        <v>6.7105799360331604</v>
      </c>
      <c r="H8" s="62">
        <v>5.8310003204999301</v>
      </c>
    </row>
    <row r="9" spans="2:8" x14ac:dyDescent="0.2">
      <c r="B9" s="66" t="s">
        <v>5</v>
      </c>
      <c r="C9" s="62"/>
      <c r="D9" s="62">
        <v>10.2342057504585</v>
      </c>
      <c r="E9" s="62">
        <v>3.8859998717383801</v>
      </c>
      <c r="F9" s="62">
        <v>1.56166417839037</v>
      </c>
      <c r="G9" s="62">
        <v>7.3629821884435902</v>
      </c>
      <c r="H9" s="62">
        <v>6.3482058787201199</v>
      </c>
    </row>
    <row r="10" spans="2:8" x14ac:dyDescent="0.2">
      <c r="B10" s="66" t="s">
        <v>6</v>
      </c>
      <c r="C10" s="62"/>
      <c r="D10" s="62">
        <v>9.4790154549129593</v>
      </c>
      <c r="E10" s="62">
        <v>3.8208212920737301</v>
      </c>
      <c r="F10" s="62">
        <v>1.5017989783641801</v>
      </c>
      <c r="G10" s="62">
        <v>6.6554813840857303</v>
      </c>
      <c r="H10" s="62">
        <v>5.65819416283923</v>
      </c>
    </row>
    <row r="11" spans="2:8" x14ac:dyDescent="0.2">
      <c r="B11" s="66" t="s">
        <v>7</v>
      </c>
      <c r="C11" s="62">
        <v>8.6082349831303198</v>
      </c>
      <c r="D11" s="62">
        <v>8.6083305889024544</v>
      </c>
      <c r="E11" s="62">
        <v>3.5444510465916101</v>
      </c>
      <c r="F11" s="62">
        <v>1.41783147502649</v>
      </c>
      <c r="G11" s="62">
        <v>5.9989034883961398</v>
      </c>
      <c r="H11" s="62">
        <v>5.0637839365387096</v>
      </c>
    </row>
    <row r="12" spans="2:8" x14ac:dyDescent="0.2">
      <c r="B12" s="66" t="s">
        <v>8</v>
      </c>
      <c r="C12" s="62">
        <v>9.4708652245529095</v>
      </c>
      <c r="D12" s="62">
        <v>7.9081265060315697</v>
      </c>
      <c r="E12" s="62">
        <v>3.20453562325355</v>
      </c>
      <c r="F12" s="62">
        <v>1.2161810968732401</v>
      </c>
      <c r="G12" s="62">
        <v>7.1948561507781399</v>
      </c>
      <c r="H12" s="62">
        <v>6.2663296012993603</v>
      </c>
    </row>
    <row r="13" spans="2:8" x14ac:dyDescent="0.2">
      <c r="B13" s="66" t="s">
        <v>9</v>
      </c>
      <c r="C13" s="62">
        <v>6.9383205670777199</v>
      </c>
      <c r="D13" s="62">
        <v>6.7512039572739724</v>
      </c>
      <c r="E13" s="62">
        <v>2.9804487343914401</v>
      </c>
      <c r="F13" s="62">
        <v>1.1684952735710801</v>
      </c>
      <c r="G13" s="62">
        <v>4.8031953976242301</v>
      </c>
      <c r="H13" s="62">
        <v>3.9578718326862798</v>
      </c>
    </row>
    <row r="14" spans="2:8" x14ac:dyDescent="0.2">
      <c r="B14" s="66" t="s">
        <v>10</v>
      </c>
      <c r="C14" s="62">
        <v>6.3280010867968803</v>
      </c>
      <c r="D14" s="62">
        <v>6.1509633006419602</v>
      </c>
      <c r="E14" s="62">
        <v>3.0143211700377099</v>
      </c>
      <c r="F14" s="62">
        <v>1.0374722873726001</v>
      </c>
      <c r="G14" s="62">
        <v>4.2393105502652002</v>
      </c>
      <c r="H14" s="62">
        <v>3.31367991675917</v>
      </c>
    </row>
    <row r="15" spans="2:8" x14ac:dyDescent="0.2">
      <c r="B15" s="66" t="s">
        <v>11</v>
      </c>
      <c r="C15" s="62">
        <v>5.7346864847099397</v>
      </c>
      <c r="D15" s="62">
        <v>5.7631269119535995</v>
      </c>
      <c r="E15" s="62">
        <v>2.8180904159000599</v>
      </c>
      <c r="F15" s="62">
        <v>1.07443880778974</v>
      </c>
      <c r="G15" s="62">
        <v>3.79132890226286</v>
      </c>
      <c r="H15" s="62">
        <v>2.91659606880989</v>
      </c>
    </row>
    <row r="16" spans="2:8" x14ac:dyDescent="0.2">
      <c r="B16" s="66" t="s">
        <v>12</v>
      </c>
      <c r="C16" s="62">
        <v>5.1081210112625302</v>
      </c>
      <c r="D16" s="62">
        <v>5.1022438502398977</v>
      </c>
      <c r="E16" s="62">
        <v>2.59489015178956</v>
      </c>
      <c r="F16" s="62">
        <v>0.97047453190602595</v>
      </c>
      <c r="G16" s="62">
        <v>3.3376805445912701</v>
      </c>
      <c r="H16" s="62">
        <v>2.5132308594729702</v>
      </c>
    </row>
    <row r="17" spans="2:9" x14ac:dyDescent="0.2">
      <c r="B17" s="66" t="s">
        <v>13</v>
      </c>
      <c r="C17" s="62">
        <v>5.0132713643234297</v>
      </c>
      <c r="D17" s="62">
        <v>5.069454121999188</v>
      </c>
      <c r="E17" s="62">
        <v>2.7010623740565198</v>
      </c>
      <c r="F17" s="62">
        <v>0.98841320585360604</v>
      </c>
      <c r="G17" s="62">
        <v>3.14849787536938</v>
      </c>
      <c r="H17" s="62">
        <v>2.3122089902669098</v>
      </c>
    </row>
    <row r="18" spans="2:9" x14ac:dyDescent="0.2">
      <c r="B18" s="66" t="s">
        <v>14</v>
      </c>
      <c r="C18" s="62">
        <v>4.6434135980621303</v>
      </c>
      <c r="D18" s="62">
        <v>4.6977749457662039</v>
      </c>
      <c r="E18" s="62">
        <v>2.5275882795002702</v>
      </c>
      <c r="F18" s="62">
        <v>0.95733087752226598</v>
      </c>
      <c r="G18" s="62">
        <v>2.88034360310027</v>
      </c>
      <c r="H18" s="62">
        <v>2.1158253185618601</v>
      </c>
    </row>
    <row r="19" spans="2:9" x14ac:dyDescent="0.2">
      <c r="B19" s="66" t="s">
        <v>15</v>
      </c>
      <c r="C19" s="62">
        <v>4.68198292724301</v>
      </c>
      <c r="D19" s="62">
        <v>4.7356327902033826</v>
      </c>
      <c r="E19" s="62">
        <v>2.5390112509142502</v>
      </c>
      <c r="F19" s="62">
        <v>0.96416840393778502</v>
      </c>
      <c r="G19" s="62">
        <v>2.8488080174504402</v>
      </c>
      <c r="H19" s="62">
        <v>2.1429716763287701</v>
      </c>
    </row>
    <row r="20" spans="2:9" x14ac:dyDescent="0.2">
      <c r="B20" s="66" t="s">
        <v>16</v>
      </c>
      <c r="C20" s="62">
        <v>4.3995511396918703</v>
      </c>
      <c r="D20" s="62">
        <v>4.4519760976032972</v>
      </c>
      <c r="E20" s="62">
        <v>2.6991632202056701</v>
      </c>
      <c r="F20" s="62">
        <v>1.11189688529716</v>
      </c>
      <c r="G20" s="62">
        <v>2.3670433214793398</v>
      </c>
      <c r="H20" s="62">
        <v>1.7003879194861999</v>
      </c>
    </row>
    <row r="21" spans="2:9" x14ac:dyDescent="0.2">
      <c r="B21" s="66" t="s">
        <v>17</v>
      </c>
      <c r="C21" s="62">
        <v>4.7000149208898199</v>
      </c>
      <c r="D21" s="62">
        <v>4.7977087210055336</v>
      </c>
      <c r="E21" s="62">
        <v>2.78561640273649</v>
      </c>
      <c r="F21" s="62">
        <v>1.1166945713048899</v>
      </c>
      <c r="G21" s="62">
        <v>2.6903229764084702</v>
      </c>
      <c r="H21" s="62">
        <v>1.9143985181533201</v>
      </c>
    </row>
    <row r="22" spans="2:9" x14ac:dyDescent="0.2">
      <c r="B22" s="66" t="s">
        <v>18</v>
      </c>
      <c r="C22" s="62">
        <v>4.9585594523485597</v>
      </c>
      <c r="D22" s="62">
        <v>5.003902580451963</v>
      </c>
      <c r="E22" s="62">
        <v>2.7339724036409598</v>
      </c>
      <c r="F22" s="62">
        <v>1.0147199226343</v>
      </c>
      <c r="G22" s="62">
        <v>3.02827757319392</v>
      </c>
      <c r="H22" s="62">
        <v>2.2245870487075998</v>
      </c>
    </row>
    <row r="23" spans="2:9" x14ac:dyDescent="0.2">
      <c r="B23" s="66" t="s">
        <v>19</v>
      </c>
      <c r="C23" s="62">
        <v>5.4276915919900404</v>
      </c>
      <c r="D23" s="62">
        <v>5.4729033743443196</v>
      </c>
      <c r="E23" s="62">
        <v>3.0523926882408801</v>
      </c>
      <c r="F23" s="62">
        <v>1.1596008293720099</v>
      </c>
      <c r="G23" s="62">
        <v>3.23756229983697</v>
      </c>
      <c r="H23" s="62">
        <v>2.3752989037491599</v>
      </c>
      <c r="I23" s="95"/>
    </row>
    <row r="24" spans="2:9" x14ac:dyDescent="0.2">
      <c r="B24" s="66" t="s">
        <v>20</v>
      </c>
      <c r="C24" s="96">
        <v>5.1024782301821396</v>
      </c>
      <c r="D24" s="96">
        <v>5.1442445802938304</v>
      </c>
      <c r="E24" s="96">
        <v>2.8547915161255499</v>
      </c>
      <c r="F24" s="96">
        <v>1.0736734251787701</v>
      </c>
      <c r="G24" s="96">
        <v>3.1097011283941098</v>
      </c>
      <c r="H24" s="96">
        <v>2.2476867140565902</v>
      </c>
    </row>
    <row r="25" spans="2:9" ht="10.15" customHeight="1" x14ac:dyDescent="0.2"/>
    <row r="26" spans="2:9" ht="102" customHeight="1" x14ac:dyDescent="0.2">
      <c r="B26" s="128" t="s">
        <v>110</v>
      </c>
      <c r="C26" s="127"/>
      <c r="D26" s="127"/>
      <c r="E26" s="127"/>
      <c r="F26" s="127"/>
      <c r="G26" s="127"/>
      <c r="H26" s="127"/>
    </row>
    <row r="28" spans="2:9" x14ac:dyDescent="0.2">
      <c r="G28" s="95"/>
    </row>
    <row r="29" spans="2:9" x14ac:dyDescent="0.2">
      <c r="G29" s="95"/>
    </row>
    <row r="30" spans="2:9" ht="15.75" x14ac:dyDescent="0.25">
      <c r="B30" s="97"/>
      <c r="G30" s="95"/>
    </row>
  </sheetData>
  <mergeCells count="2">
    <mergeCell ref="B2:H2"/>
    <mergeCell ref="B26:H26"/>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39657-487A-C542-9942-40C9ACCBF61A}">
  <dimension ref="B1:X26"/>
  <sheetViews>
    <sheetView showGridLines="0" zoomScale="110" zoomScaleNormal="110" workbookViewId="0"/>
  </sheetViews>
  <sheetFormatPr baseColWidth="10" defaultColWidth="10.6640625" defaultRowHeight="11.25" x14ac:dyDescent="0.2"/>
  <cols>
    <col min="1" max="1" width="3.6640625" style="57" customWidth="1"/>
    <col min="2" max="2" width="36.6640625" style="57" customWidth="1"/>
    <col min="3" max="22" width="11.33203125" style="57" customWidth="1"/>
    <col min="23" max="23" width="31.33203125" style="57" customWidth="1"/>
    <col min="24" max="16384" width="10.6640625" style="57"/>
  </cols>
  <sheetData>
    <row r="1" spans="2:24" ht="10.15" customHeight="1" x14ac:dyDescent="0.2"/>
    <row r="2" spans="2:24" ht="25.15" customHeight="1" x14ac:dyDescent="0.2">
      <c r="B2" s="135" t="s">
        <v>102</v>
      </c>
      <c r="C2" s="127"/>
      <c r="D2" s="127"/>
      <c r="E2" s="127"/>
      <c r="F2" s="127"/>
      <c r="G2" s="127"/>
      <c r="H2" s="127"/>
      <c r="I2" s="127"/>
      <c r="J2" s="127"/>
      <c r="K2" s="127"/>
      <c r="L2" s="127"/>
      <c r="M2" s="127"/>
      <c r="N2" s="127"/>
      <c r="O2" s="127"/>
      <c r="P2" s="127"/>
      <c r="Q2" s="127"/>
      <c r="R2" s="127"/>
      <c r="S2" s="127"/>
      <c r="T2" s="127"/>
      <c r="U2" s="127"/>
      <c r="V2" s="127"/>
    </row>
    <row r="3" spans="2:24" ht="15" customHeight="1" x14ac:dyDescent="0.2">
      <c r="B3" s="56"/>
      <c r="T3" s="57" t="s">
        <v>70</v>
      </c>
    </row>
    <row r="4" spans="2:24" ht="34.9" customHeight="1" x14ac:dyDescent="0.2">
      <c r="B4" s="60" t="s">
        <v>0</v>
      </c>
      <c r="C4" s="60" t="s">
        <v>1</v>
      </c>
      <c r="D4" s="60" t="s">
        <v>2</v>
      </c>
      <c r="E4" s="60" t="s">
        <v>3</v>
      </c>
      <c r="F4" s="60" t="s">
        <v>4</v>
      </c>
      <c r="G4" s="60" t="s">
        <v>5</v>
      </c>
      <c r="H4" s="60" t="s">
        <v>6</v>
      </c>
      <c r="I4" s="60" t="s">
        <v>7</v>
      </c>
      <c r="J4" s="60" t="s">
        <v>8</v>
      </c>
      <c r="K4" s="60" t="s">
        <v>9</v>
      </c>
      <c r="L4" s="60" t="s">
        <v>10</v>
      </c>
      <c r="M4" s="60" t="s">
        <v>11</v>
      </c>
      <c r="N4" s="60" t="s">
        <v>12</v>
      </c>
      <c r="O4" s="60" t="s">
        <v>13</v>
      </c>
      <c r="P4" s="60" t="s">
        <v>14</v>
      </c>
      <c r="Q4" s="60" t="s">
        <v>15</v>
      </c>
      <c r="R4" s="60" t="s">
        <v>16</v>
      </c>
      <c r="S4" s="60" t="s">
        <v>17</v>
      </c>
      <c r="T4" s="60" t="s">
        <v>18</v>
      </c>
      <c r="U4" s="60" t="s">
        <v>19</v>
      </c>
      <c r="V4" s="60" t="s">
        <v>20</v>
      </c>
    </row>
    <row r="5" spans="2:24" ht="14.65" customHeight="1" x14ac:dyDescent="0.2">
      <c r="B5" s="118" t="s">
        <v>52</v>
      </c>
      <c r="C5" s="60"/>
      <c r="D5" s="60"/>
      <c r="E5" s="60"/>
      <c r="F5" s="60"/>
      <c r="G5" s="60"/>
      <c r="H5" s="60"/>
      <c r="I5" s="60"/>
      <c r="J5" s="60"/>
      <c r="K5" s="60"/>
      <c r="L5" s="60"/>
      <c r="M5" s="60"/>
      <c r="N5" s="60"/>
      <c r="O5" s="60"/>
      <c r="P5" s="60"/>
      <c r="Q5" s="60"/>
      <c r="R5" s="60"/>
      <c r="S5" s="60"/>
      <c r="T5" s="60"/>
      <c r="U5" s="60"/>
      <c r="V5" s="60"/>
    </row>
    <row r="6" spans="2:24" x14ac:dyDescent="0.2">
      <c r="B6" s="118" t="s">
        <v>21</v>
      </c>
      <c r="C6" s="98">
        <v>48.968412397626295</v>
      </c>
      <c r="D6" s="98">
        <v>49.184890231486598</v>
      </c>
      <c r="E6" s="98">
        <v>48.493672755414103</v>
      </c>
      <c r="F6" s="98">
        <v>47.7076750516934</v>
      </c>
      <c r="G6" s="98">
        <v>46.265254117521501</v>
      </c>
      <c r="H6" s="98">
        <v>46.066132294581699</v>
      </c>
      <c r="I6" s="98">
        <v>45.221917868413804</v>
      </c>
      <c r="J6" s="98">
        <v>44.552931437616401</v>
      </c>
      <c r="K6" s="98">
        <v>44.440185455446205</v>
      </c>
      <c r="L6" s="98">
        <v>45.288030458183599</v>
      </c>
      <c r="M6" s="98">
        <v>45.601648421847003</v>
      </c>
      <c r="N6" s="98">
        <v>47.166797039609698</v>
      </c>
      <c r="O6" s="98">
        <v>48.624338556943201</v>
      </c>
      <c r="P6" s="98">
        <v>50.4227670823267</v>
      </c>
      <c r="Q6" s="98">
        <v>52.083049796840299</v>
      </c>
      <c r="R6" s="98">
        <v>53.929298480713491</v>
      </c>
      <c r="S6" s="98">
        <v>55.469879723401803</v>
      </c>
      <c r="T6" s="98">
        <v>57.0747775783042</v>
      </c>
      <c r="U6" s="98">
        <v>58.487276811679799</v>
      </c>
      <c r="V6" s="99">
        <v>59.455562625354197</v>
      </c>
      <c r="X6" s="100" t="s">
        <v>56</v>
      </c>
    </row>
    <row r="7" spans="2:24" x14ac:dyDescent="0.2">
      <c r="B7" s="119" t="s">
        <v>22</v>
      </c>
      <c r="C7" s="73">
        <v>63.9730365300762</v>
      </c>
      <c r="D7" s="73">
        <v>65.030051319799696</v>
      </c>
      <c r="E7" s="73">
        <v>63.943314999237003</v>
      </c>
      <c r="F7" s="73">
        <v>64.022465470304596</v>
      </c>
      <c r="G7" s="73">
        <v>62.771850413691702</v>
      </c>
      <c r="H7" s="73">
        <v>62.166218626345106</v>
      </c>
      <c r="I7" s="73">
        <v>60.472266920002205</v>
      </c>
      <c r="J7" s="73">
        <v>59.450612541685402</v>
      </c>
      <c r="K7" s="73">
        <v>58.4768966345979</v>
      </c>
      <c r="L7" s="73">
        <v>60.231989996739401</v>
      </c>
      <c r="M7" s="73">
        <v>59.434435851041897</v>
      </c>
      <c r="N7" s="73">
        <v>62.118418320917399</v>
      </c>
      <c r="O7" s="73">
        <v>60.301736155082693</v>
      </c>
      <c r="P7" s="73">
        <v>61.7625028176667</v>
      </c>
      <c r="Q7" s="73">
        <v>62.750127776715104</v>
      </c>
      <c r="R7" s="73">
        <v>64.426410859986106</v>
      </c>
      <c r="S7" s="73">
        <v>65.471141882579502</v>
      </c>
      <c r="T7" s="73">
        <v>66.774856999977501</v>
      </c>
      <c r="U7" s="73">
        <v>68.043714743832496</v>
      </c>
      <c r="V7" s="101">
        <v>69.149721922070498</v>
      </c>
    </row>
    <row r="8" spans="2:24" x14ac:dyDescent="0.2">
      <c r="B8" s="119" t="s">
        <v>23</v>
      </c>
      <c r="C8" s="73">
        <v>51.526998773005907</v>
      </c>
      <c r="D8" s="73">
        <v>51.219551591511006</v>
      </c>
      <c r="E8" s="73">
        <v>50.236362767870105</v>
      </c>
      <c r="F8" s="73">
        <v>49.073479689738001</v>
      </c>
      <c r="G8" s="73">
        <v>46.684881141842602</v>
      </c>
      <c r="H8" s="73">
        <v>46.196636616071302</v>
      </c>
      <c r="I8" s="73">
        <v>46.154854535570799</v>
      </c>
      <c r="J8" s="73">
        <v>46.232737001724104</v>
      </c>
      <c r="K8" s="73">
        <v>46.338867560311904</v>
      </c>
      <c r="L8" s="73">
        <v>47.463916735043</v>
      </c>
      <c r="M8" s="73">
        <v>45.368849621324806</v>
      </c>
      <c r="N8" s="73">
        <v>46.437431474193403</v>
      </c>
      <c r="O8" s="73">
        <v>48.420515740523804</v>
      </c>
      <c r="P8" s="73">
        <v>50.153723072880695</v>
      </c>
      <c r="Q8" s="73">
        <v>51.978442339702703</v>
      </c>
      <c r="R8" s="73">
        <v>54.047826198239399</v>
      </c>
      <c r="S8" s="73">
        <v>55.2422202980162</v>
      </c>
      <c r="T8" s="73">
        <v>56.716513489019206</v>
      </c>
      <c r="U8" s="73">
        <v>57.999581268455799</v>
      </c>
      <c r="V8" s="68">
        <v>58.197054762564804</v>
      </c>
    </row>
    <row r="9" spans="2:24" x14ac:dyDescent="0.2">
      <c r="B9" s="119" t="s">
        <v>24</v>
      </c>
      <c r="C9" s="73">
        <v>49.4327972411903</v>
      </c>
      <c r="D9" s="73">
        <v>49.706724088672701</v>
      </c>
      <c r="E9" s="73">
        <v>48.444484997040597</v>
      </c>
      <c r="F9" s="73">
        <v>48.045709248570404</v>
      </c>
      <c r="G9" s="73">
        <v>48.658772183461203</v>
      </c>
      <c r="H9" s="73">
        <v>47.576424318782003</v>
      </c>
      <c r="I9" s="73">
        <v>46.402135445357203</v>
      </c>
      <c r="J9" s="73">
        <v>45.1184822279996</v>
      </c>
      <c r="K9" s="73">
        <v>44.8043678095326</v>
      </c>
      <c r="L9" s="73">
        <v>44.023970970394103</v>
      </c>
      <c r="M9" s="73">
        <v>45.493258108136601</v>
      </c>
      <c r="N9" s="73">
        <v>47.369201387062596</v>
      </c>
      <c r="O9" s="73">
        <v>49.185421386309301</v>
      </c>
      <c r="P9" s="73">
        <v>50.655897505599597</v>
      </c>
      <c r="Q9" s="73">
        <v>51.727999220903897</v>
      </c>
      <c r="R9" s="73">
        <v>53.227290413135798</v>
      </c>
      <c r="S9" s="73">
        <v>54.873758821384001</v>
      </c>
      <c r="T9" s="73">
        <v>56.745680254222798</v>
      </c>
      <c r="U9" s="73">
        <v>58.3935082397687</v>
      </c>
      <c r="V9" s="68">
        <v>59.230202649854903</v>
      </c>
    </row>
    <row r="10" spans="2:24" x14ac:dyDescent="0.2">
      <c r="B10" s="119" t="s">
        <v>25</v>
      </c>
      <c r="C10" s="102">
        <v>40.593533629040401</v>
      </c>
      <c r="D10" s="102">
        <v>41.330314714846303</v>
      </c>
      <c r="E10" s="102">
        <v>42.136908213060501</v>
      </c>
      <c r="F10" s="102">
        <v>42.839708249680299</v>
      </c>
      <c r="G10" s="102">
        <v>43.054505586266501</v>
      </c>
      <c r="H10" s="102">
        <v>42.121281046574801</v>
      </c>
      <c r="I10" s="102">
        <v>41.773602848177596</v>
      </c>
      <c r="J10" s="102">
        <v>42.32072833854</v>
      </c>
      <c r="K10" s="102">
        <v>41.0049265573181</v>
      </c>
      <c r="L10" s="102">
        <v>41.065579782452197</v>
      </c>
      <c r="M10" s="102">
        <v>42.620610833403497</v>
      </c>
      <c r="N10" s="102">
        <v>42.457102885957795</v>
      </c>
      <c r="O10" s="102">
        <v>43.332783033850099</v>
      </c>
      <c r="P10" s="102">
        <v>44.515756525989701</v>
      </c>
      <c r="Q10" s="102">
        <v>44.824842861733202</v>
      </c>
      <c r="R10" s="102">
        <v>45.463869989856398</v>
      </c>
      <c r="S10" s="102">
        <v>47.5887896540765</v>
      </c>
      <c r="T10" s="102">
        <v>48.799022644216898</v>
      </c>
      <c r="U10" s="102">
        <v>50.454725281134706</v>
      </c>
      <c r="V10" s="103">
        <v>52.3995183780291</v>
      </c>
    </row>
    <row r="11" spans="2:24" x14ac:dyDescent="0.2">
      <c r="B11" s="119" t="s">
        <v>26</v>
      </c>
      <c r="C11" s="73">
        <v>54.415565732741996</v>
      </c>
      <c r="D11" s="73">
        <v>54.478473236144396</v>
      </c>
      <c r="E11" s="73">
        <v>53.478267427772295</v>
      </c>
      <c r="F11" s="73">
        <v>51.291135696462497</v>
      </c>
      <c r="G11" s="73">
        <v>49.449598901242496</v>
      </c>
      <c r="H11" s="73">
        <v>48.737248688591798</v>
      </c>
      <c r="I11" s="73">
        <v>47.193898748528504</v>
      </c>
      <c r="J11" s="73">
        <v>46.327149743918802</v>
      </c>
      <c r="K11" s="73">
        <v>45.884975265236001</v>
      </c>
      <c r="L11" s="73">
        <v>46.296872561733302</v>
      </c>
      <c r="M11" s="73">
        <v>45.660965754983998</v>
      </c>
      <c r="N11" s="73">
        <v>47.369997795569503</v>
      </c>
      <c r="O11" s="73">
        <v>48.6692956962696</v>
      </c>
      <c r="P11" s="73">
        <v>50.400052950826705</v>
      </c>
      <c r="Q11" s="73">
        <v>52.2979608835224</v>
      </c>
      <c r="R11" s="73">
        <v>54.501187388883999</v>
      </c>
      <c r="S11" s="73">
        <v>55.7795097718802</v>
      </c>
      <c r="T11" s="73">
        <v>57.420249046182803</v>
      </c>
      <c r="U11" s="73">
        <v>58.680468049265002</v>
      </c>
      <c r="V11" s="101">
        <v>59.472837982467993</v>
      </c>
    </row>
    <row r="12" spans="2:24" x14ac:dyDescent="0.2">
      <c r="B12" s="119" t="s">
        <v>27</v>
      </c>
      <c r="C12" s="73">
        <v>46.309707266377195</v>
      </c>
      <c r="D12" s="73">
        <v>46.847676878588103</v>
      </c>
      <c r="E12" s="73">
        <v>45.633913605685599</v>
      </c>
      <c r="F12" s="73">
        <v>44.902253926473698</v>
      </c>
      <c r="G12" s="73">
        <v>43.171751226107403</v>
      </c>
      <c r="H12" s="73">
        <v>44.244847628124404</v>
      </c>
      <c r="I12" s="73">
        <v>43.589011875551897</v>
      </c>
      <c r="J12" s="73">
        <v>42.2477624441578</v>
      </c>
      <c r="K12" s="73">
        <v>42.055746411136901</v>
      </c>
      <c r="L12" s="73">
        <v>44.328343138980195</v>
      </c>
      <c r="M12" s="73">
        <v>46.415830294456399</v>
      </c>
      <c r="N12" s="73">
        <v>48.3023049859369</v>
      </c>
      <c r="O12" s="73">
        <v>50.040778318619502</v>
      </c>
      <c r="P12" s="73">
        <v>52.266138888668699</v>
      </c>
      <c r="Q12" s="73">
        <v>53.491303095085797</v>
      </c>
      <c r="R12" s="73">
        <v>54.606216662897701</v>
      </c>
      <c r="S12" s="73">
        <v>57.283679334181002</v>
      </c>
      <c r="T12" s="73">
        <v>58.645025659397199</v>
      </c>
      <c r="U12" s="73">
        <v>61.088657993156602</v>
      </c>
      <c r="V12" s="68">
        <v>62.634329382816901</v>
      </c>
    </row>
    <row r="13" spans="2:24" x14ac:dyDescent="0.2">
      <c r="B13" s="119" t="s">
        <v>28</v>
      </c>
      <c r="C13" s="73">
        <v>44.354326995213</v>
      </c>
      <c r="D13" s="73">
        <v>44.093393101587203</v>
      </c>
      <c r="E13" s="73">
        <v>43.654654740607903</v>
      </c>
      <c r="F13" s="73">
        <v>44.007370939842701</v>
      </c>
      <c r="G13" s="73">
        <v>43.283796340356702</v>
      </c>
      <c r="H13" s="73">
        <v>42.739430715532002</v>
      </c>
      <c r="I13" s="73">
        <v>43.475394340677497</v>
      </c>
      <c r="J13" s="73">
        <v>42.720995648994695</v>
      </c>
      <c r="K13" s="73">
        <v>43.582267582619203</v>
      </c>
      <c r="L13" s="73">
        <v>44.106881618754301</v>
      </c>
      <c r="M13" s="73">
        <v>45.171170327914702</v>
      </c>
      <c r="N13" s="73">
        <v>46.675885893471197</v>
      </c>
      <c r="O13" s="73">
        <v>48.655414922506303</v>
      </c>
      <c r="P13" s="73">
        <v>50.564728705673701</v>
      </c>
      <c r="Q13" s="73">
        <v>51.587654794952698</v>
      </c>
      <c r="R13" s="73">
        <v>52.803120273064394</v>
      </c>
      <c r="S13" s="73">
        <v>54.356597959218902</v>
      </c>
      <c r="T13" s="73">
        <v>55.769401968821597</v>
      </c>
      <c r="U13" s="73">
        <v>56.404026700790602</v>
      </c>
      <c r="V13" s="68">
        <v>57.409902761094997</v>
      </c>
    </row>
    <row r="14" spans="2:24" x14ac:dyDescent="0.2">
      <c r="B14" s="119" t="s">
        <v>29</v>
      </c>
      <c r="C14" s="102">
        <v>41.4974045301581</v>
      </c>
      <c r="D14" s="102">
        <v>41.8482652489323</v>
      </c>
      <c r="E14" s="102">
        <v>41.862982025486502</v>
      </c>
      <c r="F14" s="102">
        <v>42.809271075977598</v>
      </c>
      <c r="G14" s="102">
        <v>42.222402578149698</v>
      </c>
      <c r="H14" s="102">
        <v>41.525073910858403</v>
      </c>
      <c r="I14" s="102">
        <v>40.439492068554202</v>
      </c>
      <c r="J14" s="102">
        <v>42.3293641978537</v>
      </c>
      <c r="K14" s="102">
        <v>42.243070626009001</v>
      </c>
      <c r="L14" s="102">
        <v>42.074065403765701</v>
      </c>
      <c r="M14" s="102">
        <v>43.749155132486599</v>
      </c>
      <c r="N14" s="102">
        <v>43.206601932363697</v>
      </c>
      <c r="O14" s="102">
        <v>44.092976258599599</v>
      </c>
      <c r="P14" s="102">
        <v>44.9094295483915</v>
      </c>
      <c r="Q14" s="102">
        <v>46.684071865189196</v>
      </c>
      <c r="R14" s="102">
        <v>47.513109371887303</v>
      </c>
      <c r="S14" s="102">
        <v>48.203018793023197</v>
      </c>
      <c r="T14" s="102">
        <v>50.086576010781201</v>
      </c>
      <c r="U14" s="102">
        <v>51.915411610356102</v>
      </c>
      <c r="V14" s="103">
        <v>53.692263087957301</v>
      </c>
    </row>
    <row r="15" spans="2:24" x14ac:dyDescent="0.2">
      <c r="B15" s="118" t="s">
        <v>53</v>
      </c>
      <c r="C15" s="61"/>
      <c r="D15" s="61"/>
      <c r="E15" s="61"/>
      <c r="F15" s="61"/>
      <c r="G15" s="61"/>
      <c r="H15" s="61"/>
      <c r="I15" s="61"/>
      <c r="J15" s="61"/>
      <c r="K15" s="61"/>
      <c r="L15" s="61"/>
      <c r="M15" s="61"/>
      <c r="N15" s="61"/>
      <c r="O15" s="61"/>
      <c r="P15" s="61"/>
      <c r="Q15" s="61"/>
      <c r="R15" s="61"/>
      <c r="S15" s="61"/>
      <c r="T15" s="61"/>
      <c r="U15" s="61"/>
      <c r="V15" s="99"/>
    </row>
    <row r="16" spans="2:24" x14ac:dyDescent="0.2">
      <c r="B16" s="118" t="s">
        <v>21</v>
      </c>
      <c r="C16" s="104">
        <v>75.321407043099299</v>
      </c>
      <c r="D16" s="104">
        <v>75.509347668671197</v>
      </c>
      <c r="E16" s="104">
        <v>76.053743212418595</v>
      </c>
      <c r="F16" s="104">
        <v>76.296352734635292</v>
      </c>
      <c r="G16" s="104">
        <v>76.883876604149904</v>
      </c>
      <c r="H16" s="104">
        <v>74.872268487364508</v>
      </c>
      <c r="I16" s="104">
        <v>75.429559547101903</v>
      </c>
      <c r="J16" s="104">
        <v>76.27297968662819</v>
      </c>
      <c r="K16" s="104">
        <v>77.102176963544295</v>
      </c>
      <c r="L16" s="104">
        <v>77.529526941069307</v>
      </c>
      <c r="M16" s="104">
        <v>77.3705149932875</v>
      </c>
      <c r="N16" s="104">
        <v>78.309476176074796</v>
      </c>
      <c r="O16" s="104">
        <v>79.199625554274306</v>
      </c>
      <c r="P16" s="104">
        <v>80.010577704455798</v>
      </c>
      <c r="Q16" s="104">
        <v>80.561855284548997</v>
      </c>
      <c r="R16" s="104">
        <v>80.788569959675499</v>
      </c>
      <c r="S16" s="104">
        <v>80.3523803865979</v>
      </c>
      <c r="T16" s="104">
        <v>80.048025444284605</v>
      </c>
      <c r="U16" s="104">
        <v>79.480801844499311</v>
      </c>
      <c r="V16" s="99">
        <v>79.263496406295801</v>
      </c>
    </row>
    <row r="17" spans="2:22" x14ac:dyDescent="0.2">
      <c r="B17" s="119" t="s">
        <v>22</v>
      </c>
      <c r="C17" s="73">
        <v>78.559344811590407</v>
      </c>
      <c r="D17" s="73">
        <v>77.670047866377999</v>
      </c>
      <c r="E17" s="73">
        <v>80.673738714853798</v>
      </c>
      <c r="F17" s="73">
        <v>82.219934645185205</v>
      </c>
      <c r="G17" s="73">
        <v>84.275759613275198</v>
      </c>
      <c r="H17" s="73">
        <v>63.847002797170006</v>
      </c>
      <c r="I17" s="73">
        <v>68.014158316897493</v>
      </c>
      <c r="J17" s="73">
        <v>72.016699113674093</v>
      </c>
      <c r="K17" s="73">
        <v>74.291028995299996</v>
      </c>
      <c r="L17" s="73">
        <v>76.131538523407897</v>
      </c>
      <c r="M17" s="73">
        <v>74.919973300788001</v>
      </c>
      <c r="N17" s="73">
        <v>73.588622531122311</v>
      </c>
      <c r="O17" s="73">
        <v>73.298203454512802</v>
      </c>
      <c r="P17" s="73">
        <v>72.77647444414221</v>
      </c>
      <c r="Q17" s="73">
        <v>73.243264715064811</v>
      </c>
      <c r="R17" s="73">
        <v>71.695418548012796</v>
      </c>
      <c r="S17" s="73">
        <v>71.935738077138794</v>
      </c>
      <c r="T17" s="73">
        <v>72.325439498310402</v>
      </c>
      <c r="U17" s="73">
        <v>72.758834824971899</v>
      </c>
      <c r="V17" s="101">
        <v>72.947187434674603</v>
      </c>
    </row>
    <row r="18" spans="2:22" x14ac:dyDescent="0.2">
      <c r="B18" s="119" t="s">
        <v>23</v>
      </c>
      <c r="C18" s="73">
        <v>75.016775110700891</v>
      </c>
      <c r="D18" s="73">
        <v>75.902668204017203</v>
      </c>
      <c r="E18" s="73">
        <v>76.386232281012099</v>
      </c>
      <c r="F18" s="73">
        <v>75.655886625921298</v>
      </c>
      <c r="G18" s="73">
        <v>76.599153706409894</v>
      </c>
      <c r="H18" s="73">
        <v>76.696333706222504</v>
      </c>
      <c r="I18" s="73">
        <v>77.313828206767099</v>
      </c>
      <c r="J18" s="73">
        <v>78.182244615174497</v>
      </c>
      <c r="K18" s="73">
        <v>78.593988904950592</v>
      </c>
      <c r="L18" s="73">
        <v>78.036727867512496</v>
      </c>
      <c r="M18" s="73">
        <v>76.4608495063015</v>
      </c>
      <c r="N18" s="73">
        <v>77.522342741244898</v>
      </c>
      <c r="O18" s="73">
        <v>77.937536987749795</v>
      </c>
      <c r="P18" s="73">
        <v>78.591962974603803</v>
      </c>
      <c r="Q18" s="73">
        <v>78.551732609466598</v>
      </c>
      <c r="R18" s="73">
        <v>78.402362582790403</v>
      </c>
      <c r="S18" s="73">
        <v>77.507584622487499</v>
      </c>
      <c r="T18" s="73">
        <v>77.017068297330809</v>
      </c>
      <c r="U18" s="73">
        <v>76.042006031018403</v>
      </c>
      <c r="V18" s="68">
        <v>75.64292651808961</v>
      </c>
    </row>
    <row r="19" spans="2:22" x14ac:dyDescent="0.2">
      <c r="B19" s="119" t="s">
        <v>24</v>
      </c>
      <c r="C19" s="73">
        <v>76.443597607205106</v>
      </c>
      <c r="D19" s="73">
        <v>77.661524955609991</v>
      </c>
      <c r="E19" s="73">
        <v>78.786100132640499</v>
      </c>
      <c r="F19" s="73">
        <v>78.556155161570601</v>
      </c>
      <c r="G19" s="73">
        <v>79.438223686185111</v>
      </c>
      <c r="H19" s="73">
        <v>79.792172944483994</v>
      </c>
      <c r="I19" s="73">
        <v>80.208526764573989</v>
      </c>
      <c r="J19" s="73">
        <v>80.509472269344101</v>
      </c>
      <c r="K19" s="73">
        <v>81.017666865553593</v>
      </c>
      <c r="L19" s="73">
        <v>81.840925578790902</v>
      </c>
      <c r="M19" s="73">
        <v>82.737775254986701</v>
      </c>
      <c r="N19" s="73">
        <v>83.243686232511905</v>
      </c>
      <c r="O19" s="73">
        <v>83.916783796855</v>
      </c>
      <c r="P19" s="73">
        <v>84.442083531325295</v>
      </c>
      <c r="Q19" s="73">
        <v>84.900633323378798</v>
      </c>
      <c r="R19" s="73">
        <v>84.400037501388496</v>
      </c>
      <c r="S19" s="73">
        <v>84.000255609987789</v>
      </c>
      <c r="T19" s="73">
        <v>83.755837240219606</v>
      </c>
      <c r="U19" s="73">
        <v>83.272351553216296</v>
      </c>
      <c r="V19" s="68">
        <v>82.903018616208996</v>
      </c>
    </row>
    <row r="20" spans="2:22" x14ac:dyDescent="0.2">
      <c r="B20" s="119" t="s">
        <v>25</v>
      </c>
      <c r="C20" s="102">
        <v>68.831251492775905</v>
      </c>
      <c r="D20" s="102">
        <v>69.072737938339202</v>
      </c>
      <c r="E20" s="102">
        <v>69.23043991783689</v>
      </c>
      <c r="F20" s="102">
        <v>69.673983212986499</v>
      </c>
      <c r="G20" s="102">
        <v>69.369261872459091</v>
      </c>
      <c r="H20" s="102">
        <v>70.316717291754003</v>
      </c>
      <c r="I20" s="102">
        <v>72.422542604939594</v>
      </c>
      <c r="J20" s="102">
        <v>73.146400588637292</v>
      </c>
      <c r="K20" s="102">
        <v>74.564423826123402</v>
      </c>
      <c r="L20" s="102">
        <v>75.381836078953199</v>
      </c>
      <c r="M20" s="102">
        <v>76.895854301792994</v>
      </c>
      <c r="N20" s="102">
        <v>77.819887015902907</v>
      </c>
      <c r="O20" s="102">
        <v>78.559828291774906</v>
      </c>
      <c r="P20" s="102">
        <v>80.047880843512203</v>
      </c>
      <c r="Q20" s="102">
        <v>81.125541533750905</v>
      </c>
      <c r="R20" s="102">
        <v>82.428093506957794</v>
      </c>
      <c r="S20" s="102">
        <v>82.825599132809998</v>
      </c>
      <c r="T20" s="102">
        <v>82.169182718910506</v>
      </c>
      <c r="U20" s="102">
        <v>81.714059075624206</v>
      </c>
      <c r="V20" s="103">
        <v>81.714316126766292</v>
      </c>
    </row>
    <row r="21" spans="2:22" x14ac:dyDescent="0.2">
      <c r="B21" s="119" t="s">
        <v>26</v>
      </c>
      <c r="C21" s="73">
        <v>76.454084607687307</v>
      </c>
      <c r="D21" s="73">
        <v>76.717569741119391</v>
      </c>
      <c r="E21" s="73">
        <v>77.643605912764698</v>
      </c>
      <c r="F21" s="73">
        <v>77.356699658230696</v>
      </c>
      <c r="G21" s="73">
        <v>78.327929007815598</v>
      </c>
      <c r="H21" s="73">
        <v>74.914027293849898</v>
      </c>
      <c r="I21" s="73">
        <v>75.668707961039701</v>
      </c>
      <c r="J21" s="73">
        <v>76.714729207652994</v>
      </c>
      <c r="K21" s="73">
        <v>77.1735526099976</v>
      </c>
      <c r="L21" s="73">
        <v>77.14840464624541</v>
      </c>
      <c r="M21" s="73">
        <v>76.278341046010098</v>
      </c>
      <c r="N21" s="73">
        <v>77.0381379822431</v>
      </c>
      <c r="O21" s="73">
        <v>77.503428447289409</v>
      </c>
      <c r="P21" s="73">
        <v>78.301562541391107</v>
      </c>
      <c r="Q21" s="73">
        <v>78.768557789838297</v>
      </c>
      <c r="R21" s="73">
        <v>78.861239582834202</v>
      </c>
      <c r="S21" s="73">
        <v>78.356472601772595</v>
      </c>
      <c r="T21" s="73">
        <v>78.222712787244802</v>
      </c>
      <c r="U21" s="73">
        <v>77.783382567415401</v>
      </c>
      <c r="V21" s="101">
        <v>77.54372581394891</v>
      </c>
    </row>
    <row r="22" spans="2:22" x14ac:dyDescent="0.2">
      <c r="B22" s="119" t="s">
        <v>27</v>
      </c>
      <c r="C22" s="73">
        <v>76.483331695658194</v>
      </c>
      <c r="D22" s="73">
        <v>76.153687477846304</v>
      </c>
      <c r="E22" s="73">
        <v>75.301023047717692</v>
      </c>
      <c r="F22" s="73">
        <v>76.209038211335795</v>
      </c>
      <c r="G22" s="73">
        <v>75.958070740962199</v>
      </c>
      <c r="H22" s="73">
        <v>76.031559024878803</v>
      </c>
      <c r="I22" s="73">
        <v>75.376429004085793</v>
      </c>
      <c r="J22" s="73">
        <v>75.3893870559059</v>
      </c>
      <c r="K22" s="73">
        <v>77.082728327821002</v>
      </c>
      <c r="L22" s="73">
        <v>78.742273638945306</v>
      </c>
      <c r="M22" s="73">
        <v>79.885540017747104</v>
      </c>
      <c r="N22" s="73">
        <v>81.259269754372397</v>
      </c>
      <c r="O22" s="73">
        <v>83.668391768643502</v>
      </c>
      <c r="P22" s="73">
        <v>84.556647530729407</v>
      </c>
      <c r="Q22" s="73">
        <v>85.3536138108865</v>
      </c>
      <c r="R22" s="73">
        <v>85.219510613245404</v>
      </c>
      <c r="S22" s="73">
        <v>85.3347038679739</v>
      </c>
      <c r="T22" s="73">
        <v>85.223268516542802</v>
      </c>
      <c r="U22" s="73">
        <v>84.800232574115896</v>
      </c>
      <c r="V22" s="68">
        <v>84.798749475100593</v>
      </c>
    </row>
    <row r="23" spans="2:22" x14ac:dyDescent="0.2">
      <c r="B23" s="119" t="s">
        <v>28</v>
      </c>
      <c r="C23" s="73">
        <v>73.376680971302704</v>
      </c>
      <c r="D23" s="73">
        <v>73.833490672710795</v>
      </c>
      <c r="E23" s="73">
        <v>74.333015566592394</v>
      </c>
      <c r="F23" s="73">
        <v>75.049051152772805</v>
      </c>
      <c r="G23" s="73">
        <v>75.524024931455997</v>
      </c>
      <c r="H23" s="73">
        <v>75.472693351669392</v>
      </c>
      <c r="I23" s="73">
        <v>76.878980823844898</v>
      </c>
      <c r="J23" s="73">
        <v>77.540464398121799</v>
      </c>
      <c r="K23" s="73">
        <v>77.836057091606406</v>
      </c>
      <c r="L23" s="73">
        <v>78.463319495989708</v>
      </c>
      <c r="M23" s="73">
        <v>79.1390541502562</v>
      </c>
      <c r="N23" s="73">
        <v>80.3111977545759</v>
      </c>
      <c r="O23" s="73">
        <v>81.413417836516402</v>
      </c>
      <c r="P23" s="73">
        <v>82.291818890762997</v>
      </c>
      <c r="Q23" s="73">
        <v>83.119057764617892</v>
      </c>
      <c r="R23" s="73">
        <v>85.403389758255798</v>
      </c>
      <c r="S23" s="73">
        <v>85.145342417075796</v>
      </c>
      <c r="T23" s="73">
        <v>84.2456303651078</v>
      </c>
      <c r="U23" s="73">
        <v>83.267988297714595</v>
      </c>
      <c r="V23" s="68">
        <v>83.4574123145686</v>
      </c>
    </row>
    <row r="24" spans="2:22" x14ac:dyDescent="0.2">
      <c r="B24" s="119" t="s">
        <v>29</v>
      </c>
      <c r="C24" s="105">
        <v>68.221822314114306</v>
      </c>
      <c r="D24" s="105">
        <v>68.069206222529701</v>
      </c>
      <c r="E24" s="105">
        <v>69.196927614343593</v>
      </c>
      <c r="F24" s="105">
        <v>69.67196181798721</v>
      </c>
      <c r="G24" s="105">
        <v>69.279533931850608</v>
      </c>
      <c r="H24" s="105">
        <v>69.3585064648654</v>
      </c>
      <c r="I24" s="105">
        <v>69.767595268334006</v>
      </c>
      <c r="J24" s="105">
        <v>71.712306635518701</v>
      </c>
      <c r="K24" s="105">
        <v>74.507733156153705</v>
      </c>
      <c r="L24" s="105">
        <v>75.469613467047608</v>
      </c>
      <c r="M24" s="105">
        <v>76.793357698072995</v>
      </c>
      <c r="N24" s="105">
        <v>77.964776841624911</v>
      </c>
      <c r="O24" s="105">
        <v>78.809692453039602</v>
      </c>
      <c r="P24" s="105">
        <v>80.232823683880511</v>
      </c>
      <c r="Q24" s="105">
        <v>81.252741737155603</v>
      </c>
      <c r="R24" s="105">
        <v>81.714751798690898</v>
      </c>
      <c r="S24" s="105">
        <v>81.954428985345089</v>
      </c>
      <c r="T24" s="105">
        <v>80.6737325777259</v>
      </c>
      <c r="U24" s="105">
        <v>81.276593722593603</v>
      </c>
      <c r="V24" s="103">
        <v>81.390322700652192</v>
      </c>
    </row>
    <row r="25" spans="2:22" ht="10.15" customHeight="1" x14ac:dyDescent="0.2"/>
    <row r="26" spans="2:22" ht="68.25" customHeight="1" x14ac:dyDescent="0.2">
      <c r="B26" s="136" t="s">
        <v>121</v>
      </c>
      <c r="C26" s="137"/>
      <c r="D26" s="137"/>
      <c r="E26" s="137"/>
      <c r="F26" s="137"/>
      <c r="G26" s="137"/>
      <c r="H26" s="137"/>
      <c r="I26" s="137"/>
      <c r="J26" s="137"/>
      <c r="K26" s="137"/>
      <c r="L26" s="137"/>
      <c r="M26" s="137"/>
      <c r="N26" s="137"/>
      <c r="O26" s="137"/>
      <c r="P26" s="137"/>
      <c r="Q26" s="137"/>
      <c r="R26" s="137"/>
      <c r="S26" s="137"/>
      <c r="T26" s="137"/>
      <c r="U26" s="137"/>
      <c r="V26" s="137"/>
    </row>
  </sheetData>
  <mergeCells count="2">
    <mergeCell ref="B2:V2"/>
    <mergeCell ref="B26:V26"/>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D2300-ADBD-0F4A-9DFC-9429C934AA94}">
  <dimension ref="B2:V48"/>
  <sheetViews>
    <sheetView showGridLines="0" zoomScaleNormal="100" workbookViewId="0"/>
  </sheetViews>
  <sheetFormatPr baseColWidth="10" defaultColWidth="10.6640625" defaultRowHeight="11.25" x14ac:dyDescent="0.2"/>
  <cols>
    <col min="1" max="1" width="4.33203125" style="37" customWidth="1"/>
    <col min="2" max="2" width="61.1640625" style="37" customWidth="1"/>
    <col min="3" max="21" width="10.6640625" style="37"/>
    <col min="22" max="22" width="12.6640625" style="37" bestFit="1" customWidth="1"/>
    <col min="23" max="16384" width="10.6640625" style="37"/>
  </cols>
  <sheetData>
    <row r="2" spans="2:22" ht="12" customHeight="1" x14ac:dyDescent="0.2">
      <c r="B2" s="139" t="s">
        <v>111</v>
      </c>
      <c r="C2" s="140"/>
      <c r="D2" s="140"/>
      <c r="E2" s="140"/>
      <c r="F2" s="140"/>
      <c r="G2" s="140"/>
      <c r="H2" s="140"/>
      <c r="I2" s="140"/>
      <c r="J2" s="140"/>
      <c r="K2" s="140"/>
      <c r="L2" s="140"/>
      <c r="M2" s="140"/>
      <c r="N2" s="140"/>
      <c r="O2" s="140"/>
      <c r="P2" s="140"/>
      <c r="Q2" s="140"/>
      <c r="R2" s="140"/>
      <c r="S2" s="140"/>
      <c r="T2" s="140"/>
      <c r="U2" s="140"/>
    </row>
    <row r="3" spans="2:22" ht="12" customHeight="1" x14ac:dyDescent="0.2">
      <c r="B3" s="38"/>
    </row>
    <row r="4" spans="2:22" ht="15.4" customHeight="1" x14ac:dyDescent="0.2">
      <c r="B4" s="39" t="s">
        <v>0</v>
      </c>
      <c r="C4" s="39" t="s">
        <v>1</v>
      </c>
      <c r="D4" s="39" t="s">
        <v>2</v>
      </c>
      <c r="E4" s="39" t="s">
        <v>3</v>
      </c>
      <c r="F4" s="39" t="s">
        <v>4</v>
      </c>
      <c r="G4" s="39" t="s">
        <v>5</v>
      </c>
      <c r="H4" s="39" t="s">
        <v>6</v>
      </c>
      <c r="I4" s="39" t="s">
        <v>7</v>
      </c>
      <c r="J4" s="39" t="s">
        <v>8</v>
      </c>
      <c r="K4" s="39" t="s">
        <v>9</v>
      </c>
      <c r="L4" s="39" t="s">
        <v>10</v>
      </c>
      <c r="M4" s="39" t="s">
        <v>11</v>
      </c>
      <c r="N4" s="39" t="s">
        <v>12</v>
      </c>
      <c r="O4" s="39" t="s">
        <v>13</v>
      </c>
      <c r="P4" s="39" t="s">
        <v>14</v>
      </c>
      <c r="Q4" s="39" t="s">
        <v>15</v>
      </c>
      <c r="R4" s="39" t="s">
        <v>16</v>
      </c>
      <c r="S4" s="39" t="s">
        <v>17</v>
      </c>
      <c r="T4" s="39" t="s">
        <v>18</v>
      </c>
      <c r="U4" s="39" t="s">
        <v>19</v>
      </c>
      <c r="V4" s="39" t="s">
        <v>20</v>
      </c>
    </row>
    <row r="5" spans="2:22" ht="30" customHeight="1" x14ac:dyDescent="0.2">
      <c r="B5" s="45" t="s">
        <v>79</v>
      </c>
      <c r="C5" s="46"/>
      <c r="D5" s="47"/>
      <c r="E5" s="47"/>
      <c r="F5" s="47"/>
      <c r="G5" s="47"/>
      <c r="H5" s="47"/>
      <c r="I5" s="47"/>
      <c r="J5" s="47"/>
      <c r="K5" s="47"/>
      <c r="L5" s="47"/>
      <c r="M5" s="47"/>
      <c r="N5" s="47"/>
      <c r="O5" s="47"/>
      <c r="P5" s="47"/>
      <c r="Q5" s="47"/>
      <c r="R5" s="47"/>
      <c r="S5" s="47"/>
      <c r="T5" s="47"/>
      <c r="U5" s="47"/>
      <c r="V5" s="43"/>
    </row>
    <row r="6" spans="2:22" ht="12" customHeight="1" x14ac:dyDescent="0.2">
      <c r="B6" s="42" t="s">
        <v>21</v>
      </c>
      <c r="C6" s="48">
        <v>34.529306010352002</v>
      </c>
      <c r="D6" s="48">
        <v>36.2959920907089</v>
      </c>
      <c r="E6" s="48">
        <v>39.5358152436552</v>
      </c>
      <c r="F6" s="48">
        <v>43.248540274420598</v>
      </c>
      <c r="G6" s="48">
        <v>45.847068658659701</v>
      </c>
      <c r="H6" s="48">
        <v>47.333112656071698</v>
      </c>
      <c r="I6" s="48">
        <v>48.4946271628841</v>
      </c>
      <c r="J6" s="48">
        <v>50.386560387818299</v>
      </c>
      <c r="K6" s="48">
        <v>50.750542003010203</v>
      </c>
      <c r="L6" s="48">
        <v>51.0637245018996</v>
      </c>
      <c r="M6" s="48">
        <v>51.226974219429103</v>
      </c>
      <c r="N6" s="48">
        <v>52.249818807696002</v>
      </c>
      <c r="O6" s="48">
        <v>52.313715466113798</v>
      </c>
      <c r="P6" s="48">
        <v>52.3655074074791</v>
      </c>
      <c r="Q6" s="48">
        <v>52.036918944601801</v>
      </c>
      <c r="R6" s="48">
        <v>51.089727843338999</v>
      </c>
      <c r="S6" s="48">
        <v>46.8477520464699</v>
      </c>
      <c r="T6" s="48">
        <v>45.716632588452903</v>
      </c>
      <c r="U6" s="48">
        <v>44.969567799460997</v>
      </c>
      <c r="V6" s="55">
        <v>45.680688973597398</v>
      </c>
    </row>
    <row r="7" spans="2:22" ht="12" customHeight="1" x14ac:dyDescent="0.2">
      <c r="B7" s="42" t="s">
        <v>58</v>
      </c>
      <c r="C7" s="48">
        <v>34.529306010352002</v>
      </c>
      <c r="D7" s="48">
        <v>36.2959920907089</v>
      </c>
      <c r="E7" s="48">
        <v>39.5358152436552</v>
      </c>
      <c r="F7" s="48">
        <v>43.248540274420598</v>
      </c>
      <c r="G7" s="48">
        <v>45.847068658659701</v>
      </c>
      <c r="H7" s="48">
        <v>47.333112656071698</v>
      </c>
      <c r="I7" s="48">
        <v>48.439695812119602</v>
      </c>
      <c r="J7" s="48">
        <v>48.357246019226999</v>
      </c>
      <c r="K7" s="48">
        <v>48.489938884543697</v>
      </c>
      <c r="L7" s="48">
        <v>48.590059754745397</v>
      </c>
      <c r="M7" s="48">
        <v>49.296883882060698</v>
      </c>
      <c r="N7" s="48">
        <v>50.268341761446003</v>
      </c>
      <c r="O7" s="48">
        <v>50.393268988549003</v>
      </c>
      <c r="P7" s="48">
        <v>50.497901115658401</v>
      </c>
      <c r="Q7" s="48">
        <v>50.240279180222302</v>
      </c>
      <c r="R7" s="48">
        <v>49.396494317872602</v>
      </c>
      <c r="S7" s="48">
        <v>45.5107053786652</v>
      </c>
      <c r="T7" s="48">
        <v>44.460718255841797</v>
      </c>
      <c r="U7" s="48">
        <v>43.779335495225702</v>
      </c>
      <c r="V7" s="55">
        <v>44.534489259028497</v>
      </c>
    </row>
    <row r="8" spans="2:22" ht="12" customHeight="1" x14ac:dyDescent="0.2">
      <c r="B8" s="44" t="s">
        <v>22</v>
      </c>
      <c r="C8" s="49">
        <v>29.945719272838499</v>
      </c>
      <c r="D8" s="49">
        <v>30.5756703109118</v>
      </c>
      <c r="E8" s="49">
        <v>32.123300178713897</v>
      </c>
      <c r="F8" s="49">
        <v>39.705653510233901</v>
      </c>
      <c r="G8" s="49">
        <v>43.884564595676899</v>
      </c>
      <c r="H8" s="49">
        <v>47.232070982746798</v>
      </c>
      <c r="I8" s="49">
        <v>50.2054270807145</v>
      </c>
      <c r="J8" s="49">
        <v>48.782400384621099</v>
      </c>
      <c r="K8" s="49">
        <v>47.664578145087397</v>
      </c>
      <c r="L8" s="49">
        <v>48.599774909650002</v>
      </c>
      <c r="M8" s="49">
        <v>49.212180166135802</v>
      </c>
      <c r="N8" s="49">
        <v>52.228962173508798</v>
      </c>
      <c r="O8" s="49">
        <v>53.5104670502215</v>
      </c>
      <c r="P8" s="49">
        <v>57.940211711822002</v>
      </c>
      <c r="Q8" s="49">
        <v>60.690254849354602</v>
      </c>
      <c r="R8" s="49">
        <v>64.333790085450104</v>
      </c>
      <c r="S8" s="49">
        <v>66.381772744451595</v>
      </c>
      <c r="T8" s="49">
        <v>69.104516242654199</v>
      </c>
      <c r="U8" s="49">
        <v>74.533165000718895</v>
      </c>
      <c r="V8" s="55">
        <v>79.159799326449203</v>
      </c>
    </row>
    <row r="9" spans="2:22" ht="12" customHeight="1" x14ac:dyDescent="0.2">
      <c r="B9" s="44" t="s">
        <v>23</v>
      </c>
      <c r="C9" s="49">
        <v>33.106935324511298</v>
      </c>
      <c r="D9" s="49">
        <v>37.472358181449998</v>
      </c>
      <c r="E9" s="49">
        <v>43.572842422127898</v>
      </c>
      <c r="F9" s="49">
        <v>50.0785250492237</v>
      </c>
      <c r="G9" s="49">
        <v>54.773083314266202</v>
      </c>
      <c r="H9" s="49">
        <v>56.644934315916501</v>
      </c>
      <c r="I9" s="49">
        <v>57.418425934717497</v>
      </c>
      <c r="J9" s="49">
        <v>59.2120814029957</v>
      </c>
      <c r="K9" s="49">
        <v>59.682112133894201</v>
      </c>
      <c r="L9" s="49">
        <v>60.5652263788906</v>
      </c>
      <c r="M9" s="49">
        <v>60.753354060145199</v>
      </c>
      <c r="N9" s="49">
        <v>62.133628293235901</v>
      </c>
      <c r="O9" s="49">
        <v>62.933496451846302</v>
      </c>
      <c r="P9" s="49">
        <v>62.313843738141202</v>
      </c>
      <c r="Q9" s="49">
        <v>60.779241077712001</v>
      </c>
      <c r="R9" s="49">
        <v>58.4942107481139</v>
      </c>
      <c r="S9" s="49">
        <v>54.048361062923298</v>
      </c>
      <c r="T9" s="49">
        <v>51.702778533704098</v>
      </c>
      <c r="U9" s="49">
        <v>48.797893913349803</v>
      </c>
      <c r="V9" s="55">
        <v>48.8602985445564</v>
      </c>
    </row>
    <row r="10" spans="2:22" ht="12" customHeight="1" x14ac:dyDescent="0.2">
      <c r="B10" s="44" t="s">
        <v>24</v>
      </c>
      <c r="C10" s="49">
        <v>21.392327300025201</v>
      </c>
      <c r="D10" s="49">
        <v>22.074166892927199</v>
      </c>
      <c r="E10" s="49">
        <v>23.003908853230101</v>
      </c>
      <c r="F10" s="49">
        <v>23.499991780257702</v>
      </c>
      <c r="G10" s="49">
        <v>23.952008979030602</v>
      </c>
      <c r="H10" s="49">
        <v>25.566956413483499</v>
      </c>
      <c r="I10" s="49">
        <v>27.224578977693898</v>
      </c>
      <c r="J10" s="49">
        <v>31.164729587942901</v>
      </c>
      <c r="K10" s="49">
        <v>32.581353237483697</v>
      </c>
      <c r="L10" s="49">
        <v>32.403698910779198</v>
      </c>
      <c r="M10" s="49">
        <v>31.996393154102499</v>
      </c>
      <c r="N10" s="49">
        <v>31.839516794191798</v>
      </c>
      <c r="O10" s="49">
        <v>30.951155803199001</v>
      </c>
      <c r="P10" s="49">
        <v>29.911085581561899</v>
      </c>
      <c r="Q10" s="49">
        <v>28.908724518021302</v>
      </c>
      <c r="R10" s="49">
        <v>27.611243044493701</v>
      </c>
      <c r="S10" s="49">
        <v>25.658018688837</v>
      </c>
      <c r="T10" s="49">
        <v>24.4771255736166</v>
      </c>
      <c r="U10" s="49">
        <v>21.70685018727</v>
      </c>
      <c r="V10" s="55">
        <v>19.386808032811899</v>
      </c>
    </row>
    <row r="11" spans="2:22" ht="12" customHeight="1" x14ac:dyDescent="0.2">
      <c r="B11" s="44" t="s">
        <v>25</v>
      </c>
      <c r="C11" s="49">
        <v>30.111035182138899</v>
      </c>
      <c r="D11" s="49">
        <v>30.606959632398802</v>
      </c>
      <c r="E11" s="49">
        <v>31.619981321390799</v>
      </c>
      <c r="F11" s="49">
        <v>32.620030930596798</v>
      </c>
      <c r="G11" s="49">
        <v>33.989653858460002</v>
      </c>
      <c r="H11" s="49">
        <v>34.841765937341698</v>
      </c>
      <c r="I11" s="49">
        <v>35.358955734321398</v>
      </c>
      <c r="J11" s="49">
        <v>36.482446043906897</v>
      </c>
      <c r="K11" s="49">
        <v>37.210947404234702</v>
      </c>
      <c r="L11" s="49">
        <v>37.2329967148249</v>
      </c>
      <c r="M11" s="49">
        <v>38.068229652201197</v>
      </c>
      <c r="N11" s="49">
        <v>38.812758331286403</v>
      </c>
      <c r="O11" s="49">
        <v>38.057651356731803</v>
      </c>
      <c r="P11" s="49">
        <v>37.939997553587098</v>
      </c>
      <c r="Q11" s="49">
        <v>37.063764644102598</v>
      </c>
      <c r="R11" s="49">
        <v>36.538269742982997</v>
      </c>
      <c r="S11" s="49">
        <v>32.788571915985202</v>
      </c>
      <c r="T11" s="49">
        <v>32.185767262446298</v>
      </c>
      <c r="U11" s="49">
        <v>31.5316705158675</v>
      </c>
      <c r="V11" s="55">
        <v>31.164748544760702</v>
      </c>
    </row>
    <row r="12" spans="2:22" ht="12" customHeight="1" x14ac:dyDescent="0.2">
      <c r="B12" s="44" t="s">
        <v>26</v>
      </c>
      <c r="C12" s="49">
        <v>34.003685641237702</v>
      </c>
      <c r="D12" s="49">
        <v>36.3207010150185</v>
      </c>
      <c r="E12" s="49">
        <v>40.264406796239797</v>
      </c>
      <c r="F12" s="49">
        <v>46.492714614157897</v>
      </c>
      <c r="G12" s="49">
        <v>50.132936649067098</v>
      </c>
      <c r="H12" s="49">
        <v>51.968541844605397</v>
      </c>
      <c r="I12" s="49">
        <v>53.586267617148103</v>
      </c>
      <c r="J12" s="49">
        <v>55.434436257583997</v>
      </c>
      <c r="K12" s="49">
        <v>55.639629427532597</v>
      </c>
      <c r="L12" s="49">
        <v>56.361850151284898</v>
      </c>
      <c r="M12" s="49">
        <v>56.731893836760797</v>
      </c>
      <c r="N12" s="49">
        <v>58.452838583463503</v>
      </c>
      <c r="O12" s="49">
        <v>58.719306919879003</v>
      </c>
      <c r="P12" s="49">
        <v>59.111993111010499</v>
      </c>
      <c r="Q12" s="49">
        <v>58.4181256921377</v>
      </c>
      <c r="R12" s="49">
        <v>57.114008918682302</v>
      </c>
      <c r="S12" s="49">
        <v>52.755924227262099</v>
      </c>
      <c r="T12" s="49">
        <v>51.773274041820301</v>
      </c>
      <c r="U12" s="49">
        <v>50.583078845645701</v>
      </c>
      <c r="V12" s="55">
        <v>51.633530125515506</v>
      </c>
    </row>
    <row r="13" spans="2:22" ht="12" customHeight="1" x14ac:dyDescent="0.2">
      <c r="B13" s="44" t="s">
        <v>27</v>
      </c>
      <c r="C13" s="49">
        <v>37.57002290242</v>
      </c>
      <c r="D13" s="49">
        <v>39.378047291164698</v>
      </c>
      <c r="E13" s="49">
        <v>43.266319200560702</v>
      </c>
      <c r="F13" s="49">
        <v>43.006262936572803</v>
      </c>
      <c r="G13" s="49">
        <v>45.051124277299301</v>
      </c>
      <c r="H13" s="49">
        <v>46.417666921832399</v>
      </c>
      <c r="I13" s="49">
        <v>47.686638468286901</v>
      </c>
      <c r="J13" s="49">
        <v>50.554416350138098</v>
      </c>
      <c r="K13" s="49">
        <v>50.576334547762002</v>
      </c>
      <c r="L13" s="49">
        <v>49.313140622478798</v>
      </c>
      <c r="M13" s="49">
        <v>47.733834893757397</v>
      </c>
      <c r="N13" s="49">
        <v>48.519076105112099</v>
      </c>
      <c r="O13" s="49">
        <v>48.2066037962989</v>
      </c>
      <c r="P13" s="49">
        <v>47.266536958381302</v>
      </c>
      <c r="Q13" s="49">
        <v>46.906288811092601</v>
      </c>
      <c r="R13" s="49">
        <v>45.032746832039898</v>
      </c>
      <c r="S13" s="49">
        <v>38.926559068667203</v>
      </c>
      <c r="T13" s="49">
        <v>35.906675354136098</v>
      </c>
      <c r="U13" s="49">
        <v>34.4383335479504</v>
      </c>
      <c r="V13" s="55">
        <v>32.872786301096099</v>
      </c>
    </row>
    <row r="14" spans="2:22" ht="12" customHeight="1" x14ac:dyDescent="0.2">
      <c r="B14" s="44" t="s">
        <v>28</v>
      </c>
      <c r="C14" s="49">
        <v>34.836486101511397</v>
      </c>
      <c r="D14" s="49">
        <v>36.049470515397203</v>
      </c>
      <c r="E14" s="49">
        <v>38.029050488549501</v>
      </c>
      <c r="F14" s="49">
        <v>40.5077682962606</v>
      </c>
      <c r="G14" s="49">
        <v>41.135898416903601</v>
      </c>
      <c r="H14" s="49">
        <v>41.9923070503351</v>
      </c>
      <c r="I14" s="49">
        <v>40.898070730796498</v>
      </c>
      <c r="J14" s="49">
        <v>41.826968353544402</v>
      </c>
      <c r="K14" s="49">
        <v>42.168686156057603</v>
      </c>
      <c r="L14" s="49">
        <v>41.720271291666101</v>
      </c>
      <c r="M14" s="49">
        <v>41.922897249886503</v>
      </c>
      <c r="N14" s="49">
        <v>40.737472886443001</v>
      </c>
      <c r="O14" s="49">
        <v>39.608926539671302</v>
      </c>
      <c r="P14" s="49">
        <v>38.925127843198602</v>
      </c>
      <c r="Q14" s="49">
        <v>38.938116862805202</v>
      </c>
      <c r="R14" s="49">
        <v>36.701302951471902</v>
      </c>
      <c r="S14" s="49">
        <v>30.664618550015302</v>
      </c>
      <c r="T14" s="49">
        <v>29.524791332312699</v>
      </c>
      <c r="U14" s="49">
        <v>29.263413006044001</v>
      </c>
      <c r="V14" s="55">
        <v>28.795620639424602</v>
      </c>
    </row>
    <row r="15" spans="2:22" ht="12" customHeight="1" x14ac:dyDescent="0.2">
      <c r="B15" s="44" t="s">
        <v>29</v>
      </c>
      <c r="C15" s="49">
        <v>29.984515610940701</v>
      </c>
      <c r="D15" s="49">
        <v>30.553865061415799</v>
      </c>
      <c r="E15" s="49">
        <v>31.975809903019901</v>
      </c>
      <c r="F15" s="49">
        <v>34.005641932468897</v>
      </c>
      <c r="G15" s="49">
        <v>35.885026397235698</v>
      </c>
      <c r="H15" s="49">
        <v>35.734594569473501</v>
      </c>
      <c r="I15" s="49">
        <v>36.576604546650501</v>
      </c>
      <c r="J15" s="49">
        <v>35.392241263776498</v>
      </c>
      <c r="K15" s="49">
        <v>35.356205324719099</v>
      </c>
      <c r="L15" s="49">
        <v>35.906915342704501</v>
      </c>
      <c r="M15" s="49">
        <v>36.148746023631702</v>
      </c>
      <c r="N15" s="49">
        <v>36.4757973078151</v>
      </c>
      <c r="O15" s="49">
        <v>36.736010731589403</v>
      </c>
      <c r="P15" s="49">
        <v>35.566255494441499</v>
      </c>
      <c r="Q15" s="49">
        <v>35.180885071293702</v>
      </c>
      <c r="R15" s="49">
        <v>35.057634812760298</v>
      </c>
      <c r="S15" s="49">
        <v>33.127132563888502</v>
      </c>
      <c r="T15" s="49">
        <v>31.7070068124332</v>
      </c>
      <c r="U15" s="49">
        <v>30.098021996626098</v>
      </c>
      <c r="V15" s="55">
        <v>30.296645678299001</v>
      </c>
    </row>
    <row r="16" spans="2:22" ht="22.9" customHeight="1" x14ac:dyDescent="0.2">
      <c r="B16" s="50" t="s">
        <v>78</v>
      </c>
      <c r="C16" s="51"/>
      <c r="D16" s="52"/>
      <c r="E16" s="52"/>
      <c r="F16" s="52"/>
      <c r="G16" s="52"/>
      <c r="H16" s="52"/>
      <c r="I16" s="52"/>
      <c r="J16" s="52"/>
      <c r="K16" s="52"/>
      <c r="L16" s="52"/>
      <c r="M16" s="52"/>
      <c r="N16" s="52"/>
      <c r="O16" s="52"/>
      <c r="P16" s="52"/>
      <c r="Q16" s="52"/>
      <c r="R16" s="52"/>
      <c r="S16" s="52"/>
      <c r="T16" s="52"/>
      <c r="U16" s="52"/>
      <c r="V16" s="53"/>
    </row>
    <row r="17" spans="2:22" s="54" customFormat="1" ht="12" customHeight="1" x14ac:dyDescent="0.2">
      <c r="B17" s="42" t="s">
        <v>21</v>
      </c>
      <c r="C17" s="48">
        <v>20.448987636006098</v>
      </c>
      <c r="D17" s="48">
        <v>23.180114462715402</v>
      </c>
      <c r="E17" s="48">
        <v>26.4264612317325</v>
      </c>
      <c r="F17" s="48">
        <v>29.933765986617001</v>
      </c>
      <c r="G17" s="48">
        <v>33.7026790883709</v>
      </c>
      <c r="H17" s="48">
        <v>36.137302750122998</v>
      </c>
      <c r="I17" s="48">
        <v>37.951152272830299</v>
      </c>
      <c r="J17" s="48">
        <v>40.777561485937802</v>
      </c>
      <c r="K17" s="48">
        <v>41.565559557264997</v>
      </c>
      <c r="L17" s="48">
        <v>40.405688364951601</v>
      </c>
      <c r="M17" s="48">
        <v>39.6521493925557</v>
      </c>
      <c r="N17" s="48">
        <v>38.833141697837704</v>
      </c>
      <c r="O17" s="48">
        <v>38.312694788924802</v>
      </c>
      <c r="P17" s="48">
        <v>37.503915511244799</v>
      </c>
      <c r="Q17" s="48">
        <v>36.449896155858802</v>
      </c>
      <c r="R17" s="48">
        <v>33.889838495941198</v>
      </c>
      <c r="S17" s="48">
        <v>33.008850023612297</v>
      </c>
      <c r="T17" s="48">
        <v>31.277853215500201</v>
      </c>
      <c r="U17" s="48">
        <v>29.014032393292801</v>
      </c>
      <c r="V17" s="48">
        <f>0.279321131713224*100</f>
        <v>27.932113171322399</v>
      </c>
    </row>
    <row r="18" spans="2:22" s="54" customFormat="1" ht="12" customHeight="1" x14ac:dyDescent="0.2">
      <c r="B18" s="42" t="s">
        <v>58</v>
      </c>
      <c r="C18" s="48">
        <v>20.448987636006098</v>
      </c>
      <c r="D18" s="48">
        <v>23.180114462715402</v>
      </c>
      <c r="E18" s="48">
        <v>26.4264612317325</v>
      </c>
      <c r="F18" s="48">
        <v>29.933765986617001</v>
      </c>
      <c r="G18" s="48">
        <v>33.7026790883709</v>
      </c>
      <c r="H18" s="48">
        <v>36.137302750122998</v>
      </c>
      <c r="I18" s="48">
        <v>37.908163839278302</v>
      </c>
      <c r="J18" s="48">
        <v>39.135248718354298</v>
      </c>
      <c r="K18" s="48">
        <v>39.714087043919498</v>
      </c>
      <c r="L18" s="48">
        <v>38.448327677539197</v>
      </c>
      <c r="M18" s="48">
        <v>38.158166357941198</v>
      </c>
      <c r="N18" s="48">
        <v>37.360467138118402</v>
      </c>
      <c r="O18" s="48">
        <v>36.906228452174702</v>
      </c>
      <c r="P18" s="48">
        <v>36.166345189779499</v>
      </c>
      <c r="Q18" s="48">
        <v>35.191417864497303</v>
      </c>
      <c r="R18" s="48">
        <v>32.7666496840938</v>
      </c>
      <c r="S18" s="48">
        <v>32.066769112486497</v>
      </c>
      <c r="T18" s="48">
        <v>30.418596924682099</v>
      </c>
      <c r="U18" s="48">
        <v>28.246103317687201</v>
      </c>
      <c r="V18" s="48">
        <f>0.272312528983353*100</f>
        <v>27.231252898335299</v>
      </c>
    </row>
    <row r="19" spans="2:22" ht="12" customHeight="1" x14ac:dyDescent="0.2">
      <c r="B19" s="44" t="s">
        <v>22</v>
      </c>
      <c r="C19" s="49">
        <v>15.1715301809929</v>
      </c>
      <c r="D19" s="49">
        <v>15.856872820412301</v>
      </c>
      <c r="E19" s="49">
        <v>18.0618099158579</v>
      </c>
      <c r="F19" s="49">
        <v>23.369306033691402</v>
      </c>
      <c r="G19" s="49">
        <v>27.836106740127899</v>
      </c>
      <c r="H19" s="49">
        <v>32.742415098017901</v>
      </c>
      <c r="I19" s="49">
        <v>35.914193087383197</v>
      </c>
      <c r="J19" s="49">
        <v>33.483157258709703</v>
      </c>
      <c r="K19" s="49">
        <v>31.8678963481366</v>
      </c>
      <c r="L19" s="49">
        <v>29.012307798235302</v>
      </c>
      <c r="M19" s="49">
        <v>29.0969170693024</v>
      </c>
      <c r="N19" s="49">
        <v>28.291898535300099</v>
      </c>
      <c r="O19" s="49">
        <v>29.817922672395401</v>
      </c>
      <c r="P19" s="49">
        <v>31.8722822793038</v>
      </c>
      <c r="Q19" s="49">
        <v>33.991532932491999</v>
      </c>
      <c r="R19" s="49">
        <v>34.150473250510103</v>
      </c>
      <c r="S19" s="49">
        <v>35.743574131103799</v>
      </c>
      <c r="T19" s="49">
        <v>37.937024201052502</v>
      </c>
      <c r="U19" s="49">
        <v>40.361406550674502</v>
      </c>
      <c r="V19" s="48">
        <f>0.399774847029246*100</f>
        <v>39.977484702924599</v>
      </c>
    </row>
    <row r="20" spans="2:22" ht="12" customHeight="1" x14ac:dyDescent="0.2">
      <c r="B20" s="44" t="s">
        <v>23</v>
      </c>
      <c r="C20" s="49">
        <v>16.645916883926802</v>
      </c>
      <c r="D20" s="49">
        <v>20.683367117669398</v>
      </c>
      <c r="E20" s="49">
        <v>25.780531706766499</v>
      </c>
      <c r="F20" s="49">
        <v>31.6081584390529</v>
      </c>
      <c r="G20" s="49">
        <v>36.903800966837501</v>
      </c>
      <c r="H20" s="49">
        <v>38.984788636710697</v>
      </c>
      <c r="I20" s="49">
        <v>39.266676295606501</v>
      </c>
      <c r="J20" s="49">
        <v>41.892923702120797</v>
      </c>
      <c r="K20" s="49">
        <v>43.983038700943197</v>
      </c>
      <c r="L20" s="49">
        <v>42.878257613108602</v>
      </c>
      <c r="M20" s="49">
        <v>42.664241904113503</v>
      </c>
      <c r="N20" s="49">
        <v>41.117823120319699</v>
      </c>
      <c r="O20" s="49">
        <v>40.407999622676599</v>
      </c>
      <c r="P20" s="49">
        <v>39.439014172313897</v>
      </c>
      <c r="Q20" s="49">
        <v>37.325412964387603</v>
      </c>
      <c r="R20" s="49">
        <v>35.667078933491297</v>
      </c>
      <c r="S20" s="49">
        <v>37.713943087689898</v>
      </c>
      <c r="T20" s="49">
        <v>34.8167427013843</v>
      </c>
      <c r="U20" s="49">
        <v>31.351651992212901</v>
      </c>
      <c r="V20" s="48">
        <f>0.302146545217556*100</f>
        <v>30.214654521755602</v>
      </c>
    </row>
    <row r="21" spans="2:22" ht="12" customHeight="1" x14ac:dyDescent="0.2">
      <c r="B21" s="44" t="s">
        <v>24</v>
      </c>
      <c r="C21" s="49">
        <v>11.7249773205157</v>
      </c>
      <c r="D21" s="49">
        <v>12.781418935013299</v>
      </c>
      <c r="E21" s="49">
        <v>13.507180249306399</v>
      </c>
      <c r="F21" s="49">
        <v>14.124991684605501</v>
      </c>
      <c r="G21" s="49">
        <v>15.038850686891699</v>
      </c>
      <c r="H21" s="49">
        <v>17.1888427751005</v>
      </c>
      <c r="I21" s="49">
        <v>19.3252733970936</v>
      </c>
      <c r="J21" s="49">
        <v>23.836697384845099</v>
      </c>
      <c r="K21" s="49">
        <v>25.684721292097802</v>
      </c>
      <c r="L21" s="49">
        <v>25.3595119587171</v>
      </c>
      <c r="M21" s="49">
        <v>24.139014539255299</v>
      </c>
      <c r="N21" s="49">
        <v>24.032089059685699</v>
      </c>
      <c r="O21" s="49">
        <v>23.292806056583199</v>
      </c>
      <c r="P21" s="49">
        <v>22.3646973351076</v>
      </c>
      <c r="Q21" s="49">
        <v>21.866627139044599</v>
      </c>
      <c r="R21" s="49">
        <v>20.300272286128799</v>
      </c>
      <c r="S21" s="49">
        <v>18.5712499333988</v>
      </c>
      <c r="T21" s="49">
        <v>17.369069984125598</v>
      </c>
      <c r="U21" s="49">
        <v>15.130356993516999</v>
      </c>
      <c r="V21" s="48">
        <f>0.136974424156677*100</f>
        <v>13.697442415667698</v>
      </c>
    </row>
    <row r="22" spans="2:22" ht="12" customHeight="1" x14ac:dyDescent="0.2">
      <c r="B22" s="44" t="s">
        <v>25</v>
      </c>
      <c r="C22" s="49">
        <v>27.563072200890499</v>
      </c>
      <c r="D22" s="49">
        <v>32.517752573663799</v>
      </c>
      <c r="E22" s="49">
        <v>34.748937492056399</v>
      </c>
      <c r="F22" s="49">
        <v>37.143537970973597</v>
      </c>
      <c r="G22" s="49">
        <v>41.325491776068603</v>
      </c>
      <c r="H22" s="49">
        <v>42.6739588501326</v>
      </c>
      <c r="I22" s="49">
        <v>46.030541297774697</v>
      </c>
      <c r="J22" s="49">
        <v>48.284674224808199</v>
      </c>
      <c r="K22" s="49">
        <v>49.762761857801202</v>
      </c>
      <c r="L22" s="49">
        <v>49.940158241047897</v>
      </c>
      <c r="M22" s="49">
        <v>51.512986468097303</v>
      </c>
      <c r="N22" s="49">
        <v>52.790383037380799</v>
      </c>
      <c r="O22" s="49">
        <v>52.375453994776898</v>
      </c>
      <c r="P22" s="49">
        <v>51.443759836052401</v>
      </c>
      <c r="Q22" s="49">
        <v>48.990364246536501</v>
      </c>
      <c r="R22" s="49">
        <v>44.349307066124503</v>
      </c>
      <c r="S22" s="49">
        <v>41.580837640615002</v>
      </c>
      <c r="T22" s="49">
        <v>40.440895465469403</v>
      </c>
      <c r="U22" s="49">
        <v>36.825937089747498</v>
      </c>
      <c r="V22" s="48">
        <f>0.326455883288302*100</f>
        <v>32.6455883288302</v>
      </c>
    </row>
    <row r="23" spans="2:22" ht="12" customHeight="1" x14ac:dyDescent="0.2">
      <c r="B23" s="44" t="s">
        <v>26</v>
      </c>
      <c r="C23" s="49">
        <v>17.608197586586599</v>
      </c>
      <c r="D23" s="49">
        <v>20.2171499996102</v>
      </c>
      <c r="E23" s="49">
        <v>23.975433185850701</v>
      </c>
      <c r="F23" s="49">
        <v>29.440255648220401</v>
      </c>
      <c r="G23" s="49">
        <v>33.719066626559801</v>
      </c>
      <c r="H23" s="49">
        <v>36.575160950273201</v>
      </c>
      <c r="I23" s="49">
        <v>38.820360241891997</v>
      </c>
      <c r="J23" s="49">
        <v>41.712066027432599</v>
      </c>
      <c r="K23" s="49">
        <v>42.871228792875797</v>
      </c>
      <c r="L23" s="49">
        <v>41.6491289359044</v>
      </c>
      <c r="M23" s="49">
        <v>41.138915781033504</v>
      </c>
      <c r="N23" s="49">
        <v>39.9025631463712</v>
      </c>
      <c r="O23" s="49">
        <v>39.402923159584098</v>
      </c>
      <c r="P23" s="49">
        <v>38.8449195055193</v>
      </c>
      <c r="Q23" s="49">
        <v>37.655914128737997</v>
      </c>
      <c r="R23" s="49">
        <v>35.338112720349898</v>
      </c>
      <c r="S23" s="49">
        <v>35.101875827307801</v>
      </c>
      <c r="T23" s="49">
        <v>33.425773272379502</v>
      </c>
      <c r="U23" s="49">
        <v>31.223404923509801</v>
      </c>
      <c r="V23" s="48">
        <f>0.302366617006424*100</f>
        <v>30.236661700642397</v>
      </c>
    </row>
    <row r="24" spans="2:22" ht="12" customHeight="1" x14ac:dyDescent="0.2">
      <c r="B24" s="44" t="s">
        <v>27</v>
      </c>
      <c r="C24" s="49">
        <v>22.675664357649399</v>
      </c>
      <c r="D24" s="49">
        <v>25.716629345288499</v>
      </c>
      <c r="E24" s="49">
        <v>29.0314950540441</v>
      </c>
      <c r="F24" s="49">
        <v>28.914104883164999</v>
      </c>
      <c r="G24" s="49">
        <v>32.585904882447402</v>
      </c>
      <c r="H24" s="49">
        <v>34.917469427359102</v>
      </c>
      <c r="I24" s="49">
        <v>36.764942666870098</v>
      </c>
      <c r="J24" s="49">
        <v>41.121095572142004</v>
      </c>
      <c r="K24" s="49">
        <v>40.802897216531299</v>
      </c>
      <c r="L24" s="49">
        <v>38.257359274569097</v>
      </c>
      <c r="M24" s="49">
        <v>35.984189528993802</v>
      </c>
      <c r="N24" s="49">
        <v>36.121067236448901</v>
      </c>
      <c r="O24" s="49">
        <v>35.637998285149102</v>
      </c>
      <c r="P24" s="49">
        <v>34.178630879410598</v>
      </c>
      <c r="Q24" s="49">
        <v>33.305377733762803</v>
      </c>
      <c r="R24" s="49">
        <v>29.836378261185899</v>
      </c>
      <c r="S24" s="49">
        <v>26.980163058692298</v>
      </c>
      <c r="T24" s="49">
        <v>24.155549469034099</v>
      </c>
      <c r="U24" s="49">
        <v>20.611087972746699</v>
      </c>
      <c r="V24" s="48">
        <f>0.183395822844706*100</f>
        <v>18.339582284470602</v>
      </c>
    </row>
    <row r="25" spans="2:22" ht="12" customHeight="1" x14ac:dyDescent="0.2">
      <c r="B25" s="44" t="s">
        <v>28</v>
      </c>
      <c r="C25" s="49">
        <v>22.303490066089399</v>
      </c>
      <c r="D25" s="49">
        <v>24.923701493883801</v>
      </c>
      <c r="E25" s="49">
        <v>27.233830899210101</v>
      </c>
      <c r="F25" s="49">
        <v>29.7725353511081</v>
      </c>
      <c r="G25" s="49">
        <v>31.5346643248844</v>
      </c>
      <c r="H25" s="49">
        <v>33.759268916796003</v>
      </c>
      <c r="I25" s="49">
        <v>33.575190319416599</v>
      </c>
      <c r="J25" s="49">
        <v>36.057613406471702</v>
      </c>
      <c r="K25" s="49">
        <v>37.003632780356703</v>
      </c>
      <c r="L25" s="49">
        <v>36.246026488495801</v>
      </c>
      <c r="M25" s="49">
        <v>35.652064169067899</v>
      </c>
      <c r="N25" s="49">
        <v>34.421824707675903</v>
      </c>
      <c r="O25" s="49">
        <v>33.3395209709388</v>
      </c>
      <c r="P25" s="49">
        <v>32.327260514743301</v>
      </c>
      <c r="Q25" s="49">
        <v>31.645398557624599</v>
      </c>
      <c r="R25" s="49">
        <v>28.571760001966101</v>
      </c>
      <c r="S25" s="49">
        <v>24.868247822341999</v>
      </c>
      <c r="T25" s="49">
        <v>23.959432952725301</v>
      </c>
      <c r="U25" s="49">
        <v>22.983277812541299</v>
      </c>
      <c r="V25" s="48">
        <f>0.220532894181257*100</f>
        <v>22.053289418125701</v>
      </c>
    </row>
    <row r="26" spans="2:22" ht="12" customHeight="1" x14ac:dyDescent="0.2">
      <c r="B26" s="44" t="s">
        <v>29</v>
      </c>
      <c r="C26" s="49">
        <v>26.4395194456064</v>
      </c>
      <c r="D26" s="49">
        <v>30.374910491345702</v>
      </c>
      <c r="E26" s="49">
        <v>33.291001783430801</v>
      </c>
      <c r="F26" s="49">
        <v>37.4920991208621</v>
      </c>
      <c r="G26" s="49">
        <v>43.159699637068101</v>
      </c>
      <c r="H26" s="49">
        <v>42.742558539000299</v>
      </c>
      <c r="I26" s="49">
        <v>45.939980293295399</v>
      </c>
      <c r="J26" s="49">
        <v>43.1284839612008</v>
      </c>
      <c r="K26" s="49">
        <v>43.105512867687501</v>
      </c>
      <c r="L26" s="49">
        <v>44.7276531943942</v>
      </c>
      <c r="M26" s="49">
        <v>45.450215088541597</v>
      </c>
      <c r="N26" s="49">
        <v>46.952958192477297</v>
      </c>
      <c r="O26" s="49">
        <v>47.109571630970898</v>
      </c>
      <c r="P26" s="49">
        <v>45.6157100250689</v>
      </c>
      <c r="Q26" s="49">
        <v>44.2546154771414</v>
      </c>
      <c r="R26" s="49">
        <v>41.282695362467699</v>
      </c>
      <c r="S26" s="49">
        <v>42.784202948323902</v>
      </c>
      <c r="T26" s="49">
        <v>40.163130872468699</v>
      </c>
      <c r="U26" s="49">
        <v>35.619992598724998</v>
      </c>
      <c r="V26" s="48">
        <f>0.339869079380274*100</f>
        <v>33.9869079380274</v>
      </c>
    </row>
    <row r="27" spans="2:22" ht="24.4" customHeight="1" x14ac:dyDescent="0.2">
      <c r="B27" s="50" t="s">
        <v>77</v>
      </c>
      <c r="C27" s="51"/>
      <c r="D27" s="52"/>
      <c r="E27" s="52"/>
      <c r="F27" s="52"/>
      <c r="G27" s="52"/>
      <c r="H27" s="52"/>
      <c r="I27" s="52"/>
      <c r="J27" s="52"/>
      <c r="K27" s="52"/>
      <c r="L27" s="52"/>
      <c r="M27" s="52"/>
      <c r="N27" s="52"/>
      <c r="O27" s="52"/>
      <c r="P27" s="52"/>
      <c r="Q27" s="52"/>
      <c r="R27" s="52"/>
      <c r="S27" s="52"/>
      <c r="T27" s="52"/>
      <c r="U27" s="52"/>
      <c r="V27" s="53"/>
    </row>
    <row r="28" spans="2:22" ht="12" customHeight="1" x14ac:dyDescent="0.2">
      <c r="B28" s="42" t="s">
        <v>21</v>
      </c>
      <c r="C28" s="48">
        <v>3.84033939357847</v>
      </c>
      <c r="D28" s="48">
        <v>4.4254137436130403</v>
      </c>
      <c r="E28" s="48">
        <v>5.54194676792459</v>
      </c>
      <c r="F28" s="48">
        <v>5.6308610410794104</v>
      </c>
      <c r="G28" s="48">
        <v>5.57519940492827</v>
      </c>
      <c r="H28" s="48">
        <v>6.1642896924386497</v>
      </c>
      <c r="I28" s="48">
        <v>6.3234225229822698</v>
      </c>
      <c r="J28" s="48">
        <v>7.11172411965142</v>
      </c>
      <c r="K28" s="48">
        <v>7.9077667737016197</v>
      </c>
      <c r="L28" s="48">
        <v>8.4913762286559393</v>
      </c>
      <c r="M28" s="48">
        <v>8.8161845830884609</v>
      </c>
      <c r="N28" s="48">
        <v>8.97327680082957</v>
      </c>
      <c r="O28" s="48">
        <v>10.6382844251933</v>
      </c>
      <c r="P28" s="48">
        <v>9.9634335526992999</v>
      </c>
      <c r="Q28" s="48">
        <v>9.2663764152854196</v>
      </c>
      <c r="R28" s="48">
        <v>6.8996751570831396</v>
      </c>
      <c r="S28" s="48">
        <v>8.2612819403623305</v>
      </c>
      <c r="T28" s="48">
        <v>10.642631169347</v>
      </c>
      <c r="U28" s="48">
        <v>16.817553213227601</v>
      </c>
      <c r="V28" s="48">
        <v>26.7060285334586</v>
      </c>
    </row>
    <row r="29" spans="2:22" ht="12" customHeight="1" x14ac:dyDescent="0.2">
      <c r="B29" s="42" t="s">
        <v>58</v>
      </c>
      <c r="C29" s="48">
        <v>3.84033939357847</v>
      </c>
      <c r="D29" s="48">
        <v>4.4254137436130403</v>
      </c>
      <c r="E29" s="48">
        <v>5.54194676792459</v>
      </c>
      <c r="F29" s="48">
        <v>5.6308610410794104</v>
      </c>
      <c r="G29" s="48">
        <v>5.57519940492827</v>
      </c>
      <c r="H29" s="48">
        <v>6.1642896924386497</v>
      </c>
      <c r="I29" s="48">
        <v>6.3162597884493099</v>
      </c>
      <c r="J29" s="48">
        <v>6.8253000448507999</v>
      </c>
      <c r="K29" s="48">
        <v>7.5555277330294004</v>
      </c>
      <c r="L29" s="48">
        <v>8.0800310274090705</v>
      </c>
      <c r="M29" s="48">
        <v>8.4840151950744804</v>
      </c>
      <c r="N29" s="48">
        <v>8.6329819937617902</v>
      </c>
      <c r="O29" s="48">
        <v>10.2477509738859</v>
      </c>
      <c r="P29" s="48">
        <v>9.6080895082625002</v>
      </c>
      <c r="Q29" s="48">
        <v>8.9464431702534899</v>
      </c>
      <c r="R29" s="48">
        <v>6.6710037238231203</v>
      </c>
      <c r="S29" s="48">
        <v>8.0255028686322891</v>
      </c>
      <c r="T29" s="48">
        <v>10.350259831707101</v>
      </c>
      <c r="U29" s="48">
        <v>16.372434523142701</v>
      </c>
      <c r="V29" s="48">
        <v>26.035932635824199</v>
      </c>
    </row>
    <row r="30" spans="2:22" ht="12" customHeight="1" x14ac:dyDescent="0.2">
      <c r="B30" s="44" t="s">
        <v>22</v>
      </c>
      <c r="C30" s="49">
        <v>4.2423857009971897</v>
      </c>
      <c r="D30" s="49">
        <v>2.44263162707052</v>
      </c>
      <c r="E30" s="49">
        <v>4.1517535342062102</v>
      </c>
      <c r="F30" s="49">
        <v>6.1491814562564899</v>
      </c>
      <c r="G30" s="49">
        <v>5.7257341444129599</v>
      </c>
      <c r="H30" s="49">
        <v>7.8337449613595602</v>
      </c>
      <c r="I30" s="49">
        <v>6.3369221567302203</v>
      </c>
      <c r="J30" s="49">
        <v>5.6836962466998404</v>
      </c>
      <c r="K30" s="49">
        <v>6.7902597557147697</v>
      </c>
      <c r="L30" s="49">
        <v>7.7940458597621003</v>
      </c>
      <c r="M30" s="49">
        <v>7.2800883309943103</v>
      </c>
      <c r="N30" s="49">
        <v>11.288672248772601</v>
      </c>
      <c r="O30" s="49">
        <v>24.527154349487699</v>
      </c>
      <c r="P30" s="49">
        <v>13.421351629945001</v>
      </c>
      <c r="Q30" s="49">
        <v>13.0589367786763</v>
      </c>
      <c r="R30" s="49">
        <v>16.1572868682101</v>
      </c>
      <c r="S30" s="49">
        <v>15.9198171973868</v>
      </c>
      <c r="T30" s="49">
        <v>13.306388434183001</v>
      </c>
      <c r="U30" s="49">
        <v>45.655095744282001</v>
      </c>
      <c r="V30" s="48">
        <v>370.025747513434</v>
      </c>
    </row>
    <row r="31" spans="2:22" ht="12" customHeight="1" x14ac:dyDescent="0.2">
      <c r="B31" s="44" t="s">
        <v>23</v>
      </c>
      <c r="C31" s="49">
        <v>3.48861424930845</v>
      </c>
      <c r="D31" s="49">
        <v>4.5074001742976897</v>
      </c>
      <c r="E31" s="49">
        <v>7.1770489184397404</v>
      </c>
      <c r="F31" s="49">
        <v>7.5760751193319997</v>
      </c>
      <c r="G31" s="49">
        <v>7.2241281724313504</v>
      </c>
      <c r="H31" s="49">
        <v>7.0533697298049498</v>
      </c>
      <c r="I31" s="49">
        <v>6.7388122242347901</v>
      </c>
      <c r="J31" s="49">
        <v>7.2130638459157801</v>
      </c>
      <c r="K31" s="49">
        <v>7.7982068718861202</v>
      </c>
      <c r="L31" s="49">
        <v>8.9544360210129597</v>
      </c>
      <c r="M31" s="49">
        <v>9.7617984070486497</v>
      </c>
      <c r="N31" s="49">
        <v>9.4543744671919097</v>
      </c>
      <c r="O31" s="49">
        <v>9.0402547933520907</v>
      </c>
      <c r="P31" s="49">
        <v>8.86432179006691</v>
      </c>
      <c r="Q31" s="49">
        <v>7.4529575996830104</v>
      </c>
      <c r="R31" s="49">
        <v>5.9437308728251201</v>
      </c>
      <c r="S31" s="49">
        <v>7.8767657187755198</v>
      </c>
      <c r="T31" s="49">
        <v>8.7133234701202298</v>
      </c>
      <c r="U31" s="49">
        <v>11.2313832368032</v>
      </c>
      <c r="V31" s="48">
        <v>14.2505318278495</v>
      </c>
    </row>
    <row r="32" spans="2:22" ht="12" customHeight="1" x14ac:dyDescent="0.2">
      <c r="B32" s="44" t="s">
        <v>24</v>
      </c>
      <c r="C32" s="49">
        <v>2.8003080612005302</v>
      </c>
      <c r="D32" s="49">
        <v>2.7277197111440699</v>
      </c>
      <c r="E32" s="49">
        <v>2.8901729381592198</v>
      </c>
      <c r="F32" s="49">
        <v>2.69283326536774</v>
      </c>
      <c r="G32" s="49">
        <v>2.6687878955255799</v>
      </c>
      <c r="H32" s="49">
        <v>3.0310662935073198</v>
      </c>
      <c r="I32" s="49">
        <v>3.4420319943129898</v>
      </c>
      <c r="J32" s="49">
        <v>4.7464022806854</v>
      </c>
      <c r="K32" s="49">
        <v>5.7773422998821298</v>
      </c>
      <c r="L32" s="49">
        <v>5.6267435412411304</v>
      </c>
      <c r="M32" s="49">
        <v>5.0221477972358004</v>
      </c>
      <c r="N32" s="49">
        <v>4.4831861962296999</v>
      </c>
      <c r="O32" s="49">
        <v>4.7316678183194396</v>
      </c>
      <c r="P32" s="49">
        <v>4.2127542838568104</v>
      </c>
      <c r="Q32" s="49">
        <v>4.1392355993646897</v>
      </c>
      <c r="R32" s="49">
        <v>3.3009991403631398</v>
      </c>
      <c r="S32" s="49">
        <v>3.2850828469494999</v>
      </c>
      <c r="T32" s="49">
        <v>2.6506480953904799</v>
      </c>
      <c r="U32" s="49">
        <v>2.27729744649498</v>
      </c>
      <c r="V32" s="48">
        <v>2.4364543696792298</v>
      </c>
    </row>
    <row r="33" spans="2:22" ht="12" customHeight="1" x14ac:dyDescent="0.2">
      <c r="B33" s="44" t="s">
        <v>25</v>
      </c>
      <c r="C33" s="49">
        <v>4.3155233848452896</v>
      </c>
      <c r="D33" s="49">
        <v>4.2468191109234796</v>
      </c>
      <c r="E33" s="49">
        <v>4.24386163633159</v>
      </c>
      <c r="F33" s="49">
        <v>4.3577369180496701</v>
      </c>
      <c r="G33" s="49">
        <v>4.7470449875670697</v>
      </c>
      <c r="H33" s="49">
        <v>4.90489124613591</v>
      </c>
      <c r="I33" s="49">
        <v>5.8924565306770598</v>
      </c>
      <c r="J33" s="49">
        <v>6.6795809658702003</v>
      </c>
      <c r="K33" s="49">
        <v>7.8116830362861602</v>
      </c>
      <c r="L33" s="49">
        <v>8.5900340478766495</v>
      </c>
      <c r="M33" s="49">
        <v>8.7807647192551794</v>
      </c>
      <c r="N33" s="49">
        <v>7.75517459343118</v>
      </c>
      <c r="O33" s="49">
        <v>9.2819844882460796</v>
      </c>
      <c r="P33" s="49">
        <v>9.9325726867854698</v>
      </c>
      <c r="Q33" s="49">
        <v>9.2154086050701896</v>
      </c>
      <c r="R33" s="49">
        <v>6.2917876001186004</v>
      </c>
      <c r="S33" s="49">
        <v>7.1040158966388898</v>
      </c>
      <c r="T33" s="49">
        <v>10.4177610173891</v>
      </c>
      <c r="U33" s="49">
        <v>22.182503365873899</v>
      </c>
      <c r="V33" s="48">
        <v>11.1214705701186</v>
      </c>
    </row>
    <row r="34" spans="2:22" ht="12" customHeight="1" x14ac:dyDescent="0.2">
      <c r="B34" s="44" t="s">
        <v>26</v>
      </c>
      <c r="C34" s="49">
        <v>3.6136189664037</v>
      </c>
      <c r="D34" s="49">
        <v>3.9190318727343598</v>
      </c>
      <c r="E34" s="49">
        <v>5.79165120367822</v>
      </c>
      <c r="F34" s="49">
        <v>6.2386167324430604</v>
      </c>
      <c r="G34" s="49">
        <v>6.0736263522274996</v>
      </c>
      <c r="H34" s="49">
        <v>6.4789964039948398</v>
      </c>
      <c r="I34" s="49">
        <v>6.42367177409532</v>
      </c>
      <c r="J34" s="49">
        <v>7.1041588639049298</v>
      </c>
      <c r="K34" s="49">
        <v>7.7186133180792504</v>
      </c>
      <c r="L34" s="49">
        <v>8.5688513539123807</v>
      </c>
      <c r="M34" s="49">
        <v>9.0832557755261991</v>
      </c>
      <c r="N34" s="49">
        <v>9.1235218050488598</v>
      </c>
      <c r="O34" s="49">
        <v>10.437967255963001</v>
      </c>
      <c r="P34" s="49">
        <v>9.8132231640365895</v>
      </c>
      <c r="Q34" s="49">
        <v>8.8832925367495505</v>
      </c>
      <c r="R34" s="49">
        <v>6.9587554225927803</v>
      </c>
      <c r="S34" s="49">
        <v>8.8156266102966505</v>
      </c>
      <c r="T34" s="49">
        <v>10.8459842688889</v>
      </c>
      <c r="U34" s="49">
        <v>17.345116995708398</v>
      </c>
      <c r="V34" s="48">
        <v>30.3462178918898</v>
      </c>
    </row>
    <row r="35" spans="2:22" ht="12" customHeight="1" x14ac:dyDescent="0.2">
      <c r="B35" s="44" t="s">
        <v>27</v>
      </c>
      <c r="C35" s="49">
        <v>3.91337219415235</v>
      </c>
      <c r="D35" s="49">
        <v>5.3430912376275801</v>
      </c>
      <c r="E35" s="49">
        <v>5.9429807398587799</v>
      </c>
      <c r="F35" s="49">
        <v>5.1785577150357298</v>
      </c>
      <c r="G35" s="49">
        <v>5.0843422805676699</v>
      </c>
      <c r="H35" s="49">
        <v>5.9175184886885202</v>
      </c>
      <c r="I35" s="49">
        <v>6.6048946749395201</v>
      </c>
      <c r="J35" s="49">
        <v>7.67315363826844</v>
      </c>
      <c r="K35" s="49">
        <v>9.3370512271939301</v>
      </c>
      <c r="L35" s="49">
        <v>8.7062500150725697</v>
      </c>
      <c r="M35" s="49">
        <v>8.3572834024177194</v>
      </c>
      <c r="N35" s="49">
        <v>9.2885689068467094</v>
      </c>
      <c r="O35" s="49">
        <v>12.466951811574001</v>
      </c>
      <c r="P35" s="49">
        <v>10.634187757153301</v>
      </c>
      <c r="Q35" s="49">
        <v>10.615585859324501</v>
      </c>
      <c r="R35" s="49">
        <v>7.1658691449714196</v>
      </c>
      <c r="S35" s="49">
        <v>7.1744837717088101</v>
      </c>
      <c r="T35" s="49">
        <v>9.9316191521005592</v>
      </c>
      <c r="U35" s="49">
        <v>13.4553484947978</v>
      </c>
      <c r="V35" s="48">
        <v>29.065019342367499</v>
      </c>
    </row>
    <row r="36" spans="2:22" ht="12" customHeight="1" x14ac:dyDescent="0.2">
      <c r="B36" s="44" t="s">
        <v>28</v>
      </c>
      <c r="C36" s="49">
        <v>4.0924316854639597</v>
      </c>
      <c r="D36" s="49">
        <v>4.7607808269429901</v>
      </c>
      <c r="E36" s="49">
        <v>5.2128846565967004</v>
      </c>
      <c r="F36" s="49">
        <v>5.1893634740685401</v>
      </c>
      <c r="G36" s="49">
        <v>5.0888727146616999</v>
      </c>
      <c r="H36" s="49">
        <v>6.0801999702607201</v>
      </c>
      <c r="I36" s="49">
        <v>5.7453884931660699</v>
      </c>
      <c r="J36" s="49">
        <v>6.78032039374009</v>
      </c>
      <c r="K36" s="49">
        <v>7.6625084181814396</v>
      </c>
      <c r="L36" s="49">
        <v>8.3787116413167801</v>
      </c>
      <c r="M36" s="49">
        <v>8.4474453272035195</v>
      </c>
      <c r="N36" s="49">
        <v>8.5179975790822304</v>
      </c>
      <c r="O36" s="49">
        <v>10.284524265722199</v>
      </c>
      <c r="P36" s="49">
        <v>10.2752061899754</v>
      </c>
      <c r="Q36" s="49">
        <v>9.8477254633909403</v>
      </c>
      <c r="R36" s="49">
        <v>6.1324610489791302</v>
      </c>
      <c r="S36" s="49">
        <v>6.0778384446335396</v>
      </c>
      <c r="T36" s="49">
        <v>9.1909536357399499</v>
      </c>
      <c r="U36" s="49">
        <v>15.068579506772799</v>
      </c>
      <c r="V36" s="48">
        <v>13.386997109904099</v>
      </c>
    </row>
    <row r="37" spans="2:22" ht="12" customHeight="1" x14ac:dyDescent="0.2">
      <c r="B37" s="44" t="s">
        <v>29</v>
      </c>
      <c r="C37" s="49">
        <v>4.1372011266767004</v>
      </c>
      <c r="D37" s="49">
        <v>4.3024594405972598</v>
      </c>
      <c r="E37" s="49">
        <v>4.3974707955969601</v>
      </c>
      <c r="F37" s="49">
        <v>4.6758744805505401</v>
      </c>
      <c r="G37" s="49">
        <v>5.1098213141045203</v>
      </c>
      <c r="H37" s="49">
        <v>5.0972985353450797</v>
      </c>
      <c r="I37" s="49">
        <v>6.04909408158281</v>
      </c>
      <c r="J37" s="49">
        <v>6.2209313810993496</v>
      </c>
      <c r="K37" s="49">
        <v>6.4846669887162802</v>
      </c>
      <c r="L37" s="49">
        <v>7.4347849854233701</v>
      </c>
      <c r="M37" s="49">
        <v>8.1475670980724093</v>
      </c>
      <c r="N37" s="49">
        <v>7.5839383083109997</v>
      </c>
      <c r="O37" s="49">
        <v>9.45024720202737</v>
      </c>
      <c r="P37" s="49">
        <v>9.4501611796660008</v>
      </c>
      <c r="Q37" s="49">
        <v>10.0707390712475</v>
      </c>
      <c r="R37" s="49">
        <v>6.9780902579954196</v>
      </c>
      <c r="S37" s="49">
        <v>8.2853265953956594</v>
      </c>
      <c r="T37" s="49">
        <v>12.6354688952981</v>
      </c>
      <c r="U37" s="49">
        <v>25.422495331562899</v>
      </c>
      <c r="V37" s="48">
        <v>13.042581128715501</v>
      </c>
    </row>
    <row r="38" spans="2:22" ht="91.9" customHeight="1" x14ac:dyDescent="0.2">
      <c r="B38" s="141" t="s">
        <v>119</v>
      </c>
      <c r="C38" s="141"/>
      <c r="D38" s="141"/>
      <c r="E38" s="141"/>
      <c r="F38" s="141"/>
      <c r="G38" s="141"/>
      <c r="H38" s="141"/>
      <c r="I38" s="141"/>
      <c r="J38" s="141"/>
      <c r="K38" s="141"/>
      <c r="L38" s="141"/>
      <c r="M38" s="141"/>
      <c r="N38" s="141"/>
      <c r="O38" s="141"/>
      <c r="P38" s="141"/>
      <c r="Q38" s="141"/>
      <c r="R38" s="141"/>
      <c r="S38" s="141"/>
      <c r="T38" s="141"/>
      <c r="U38" s="141"/>
      <c r="V38" s="141"/>
    </row>
    <row r="48" spans="2:22" x14ac:dyDescent="0.2">
      <c r="O48" s="54"/>
    </row>
  </sheetData>
  <mergeCells count="2">
    <mergeCell ref="B2:U2"/>
    <mergeCell ref="B38:V3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186EF-2A1B-2143-AA7E-D65E1A01728F}">
  <dimension ref="B2:V15"/>
  <sheetViews>
    <sheetView showGridLines="0" zoomScaleNormal="100" workbookViewId="0"/>
  </sheetViews>
  <sheetFormatPr baseColWidth="10" defaultColWidth="10.6640625" defaultRowHeight="11.25" x14ac:dyDescent="0.2"/>
  <cols>
    <col min="1" max="1" width="2.5" style="57" customWidth="1"/>
    <col min="2" max="2" width="32.33203125" style="57" customWidth="1"/>
    <col min="3" max="16384" width="10.6640625" style="57"/>
  </cols>
  <sheetData>
    <row r="2" spans="2:22" x14ac:dyDescent="0.2">
      <c r="B2" s="135" t="s">
        <v>55</v>
      </c>
      <c r="C2" s="127"/>
      <c r="D2" s="127"/>
      <c r="E2" s="127"/>
      <c r="F2" s="127"/>
      <c r="G2" s="127"/>
      <c r="H2" s="127"/>
      <c r="I2" s="127"/>
      <c r="J2" s="127"/>
      <c r="K2" s="127"/>
      <c r="L2" s="127"/>
      <c r="M2" s="127"/>
      <c r="N2" s="127"/>
      <c r="O2" s="127"/>
      <c r="P2" s="127"/>
      <c r="Q2" s="127"/>
      <c r="R2" s="127"/>
      <c r="S2" s="127"/>
      <c r="T2" s="127"/>
      <c r="U2" s="127"/>
      <c r="V2" s="127"/>
    </row>
    <row r="3" spans="2:22" x14ac:dyDescent="0.2">
      <c r="B3" s="56"/>
      <c r="V3" s="58" t="s">
        <v>71</v>
      </c>
    </row>
    <row r="4" spans="2:22" ht="12" customHeight="1" x14ac:dyDescent="0.2">
      <c r="B4" s="59" t="s">
        <v>56</v>
      </c>
      <c r="C4" s="60" t="s">
        <v>1</v>
      </c>
      <c r="D4" s="60" t="s">
        <v>2</v>
      </c>
      <c r="E4" s="60" t="s">
        <v>3</v>
      </c>
      <c r="F4" s="60" t="s">
        <v>4</v>
      </c>
      <c r="G4" s="60" t="s">
        <v>5</v>
      </c>
      <c r="H4" s="60" t="s">
        <v>6</v>
      </c>
      <c r="I4" s="60" t="s">
        <v>7</v>
      </c>
      <c r="J4" s="60" t="s">
        <v>8</v>
      </c>
      <c r="K4" s="60" t="s">
        <v>9</v>
      </c>
      <c r="L4" s="60" t="s">
        <v>10</v>
      </c>
      <c r="M4" s="60" t="s">
        <v>11</v>
      </c>
      <c r="N4" s="60" t="s">
        <v>12</v>
      </c>
      <c r="O4" s="60" t="s">
        <v>13</v>
      </c>
      <c r="P4" s="60" t="s">
        <v>14</v>
      </c>
      <c r="Q4" s="60" t="s">
        <v>15</v>
      </c>
      <c r="R4" s="60" t="s">
        <v>16</v>
      </c>
      <c r="S4" s="60" t="s">
        <v>17</v>
      </c>
      <c r="T4" s="60" t="s">
        <v>18</v>
      </c>
      <c r="U4" s="60" t="s">
        <v>19</v>
      </c>
      <c r="V4" s="60" t="s">
        <v>20</v>
      </c>
    </row>
    <row r="5" spans="2:22" ht="12" customHeight="1" x14ac:dyDescent="0.2">
      <c r="B5" s="119" t="s">
        <v>112</v>
      </c>
      <c r="C5" s="63">
        <v>5.8191579999999998</v>
      </c>
      <c r="D5" s="63">
        <v>7.5743910000000003</v>
      </c>
      <c r="E5" s="63">
        <v>10.146252</v>
      </c>
      <c r="F5" s="63">
        <v>11.306766</v>
      </c>
      <c r="G5" s="63">
        <v>11.832060999999999</v>
      </c>
      <c r="H5" s="63">
        <v>14.476190000000001</v>
      </c>
      <c r="I5" s="63">
        <v>16.409265999999999</v>
      </c>
      <c r="J5" s="63">
        <v>17.014925000000002</v>
      </c>
      <c r="K5" s="63">
        <v>19.0091</v>
      </c>
      <c r="L5" s="63">
        <v>19.753086</v>
      </c>
      <c r="M5" s="63">
        <v>17.827003999999999</v>
      </c>
      <c r="N5" s="63">
        <v>17.519041999999999</v>
      </c>
      <c r="O5" s="63">
        <v>20.700986</v>
      </c>
      <c r="P5" s="63">
        <v>21.656804999999999</v>
      </c>
      <c r="Q5" s="63">
        <v>19.474312999999999</v>
      </c>
      <c r="R5" s="63">
        <v>12.423873</v>
      </c>
      <c r="S5" s="63">
        <v>11.015912</v>
      </c>
      <c r="T5" s="63">
        <v>10.864198</v>
      </c>
      <c r="U5" s="63">
        <v>11.735331</v>
      </c>
      <c r="V5" s="63">
        <v>12.547051</v>
      </c>
    </row>
    <row r="6" spans="2:22" ht="12" customHeight="1" x14ac:dyDescent="0.2">
      <c r="B6" s="119" t="s">
        <v>113</v>
      </c>
      <c r="C6" s="63">
        <v>10.38496</v>
      </c>
      <c r="D6" s="63">
        <v>10.910729999999999</v>
      </c>
      <c r="E6" s="63">
        <v>12.979889999999999</v>
      </c>
      <c r="F6" s="63">
        <v>13.994440000000001</v>
      </c>
      <c r="G6" s="63">
        <v>16.316790000000001</v>
      </c>
      <c r="H6" s="63">
        <v>15.142860000000001</v>
      </c>
      <c r="I6" s="63">
        <v>14.96139</v>
      </c>
      <c r="J6" s="63">
        <v>17.810949999999998</v>
      </c>
      <c r="K6" s="63">
        <v>17.087969999999999</v>
      </c>
      <c r="L6" s="63">
        <v>18.41564</v>
      </c>
      <c r="M6" s="63">
        <v>20.88608</v>
      </c>
      <c r="N6" s="63">
        <v>21.218720000000001</v>
      </c>
      <c r="O6" s="63">
        <v>19.605699999999999</v>
      </c>
      <c r="P6" s="63">
        <v>20.355029999999999</v>
      </c>
      <c r="Q6" s="63">
        <v>21.983270000000001</v>
      </c>
      <c r="R6" s="63">
        <v>21.437270000000002</v>
      </c>
      <c r="S6" s="63">
        <v>19.46144</v>
      </c>
      <c r="T6" s="63">
        <v>22.716049999999999</v>
      </c>
      <c r="U6" s="63">
        <v>24.594259999999998</v>
      </c>
      <c r="V6" s="63">
        <v>20.577159999999999</v>
      </c>
    </row>
    <row r="7" spans="2:22" ht="12" customHeight="1" x14ac:dyDescent="0.2">
      <c r="B7" s="119" t="s">
        <v>114</v>
      </c>
      <c r="C7" s="63">
        <v>17.815580000000001</v>
      </c>
      <c r="D7" s="63">
        <v>23.44454</v>
      </c>
      <c r="E7" s="63">
        <v>20.74954</v>
      </c>
      <c r="F7" s="63">
        <v>19.46247</v>
      </c>
      <c r="G7" s="63">
        <v>18.51145</v>
      </c>
      <c r="H7" s="63">
        <v>19.809519999999999</v>
      </c>
      <c r="I7" s="63">
        <v>20.366800000000001</v>
      </c>
      <c r="J7" s="63">
        <v>21.592040000000001</v>
      </c>
      <c r="K7" s="63">
        <v>22.14358</v>
      </c>
      <c r="L7" s="63">
        <v>20.781890000000001</v>
      </c>
      <c r="M7" s="63">
        <v>21.202529999999999</v>
      </c>
      <c r="N7" s="63">
        <v>20.89227</v>
      </c>
      <c r="O7" s="63">
        <v>22.672509999999999</v>
      </c>
      <c r="P7" s="63">
        <v>24.023669999999999</v>
      </c>
      <c r="Q7" s="63">
        <v>24.13381</v>
      </c>
      <c r="R7" s="63">
        <v>22.777100000000001</v>
      </c>
      <c r="S7" s="63">
        <v>27.17258</v>
      </c>
      <c r="T7" s="63">
        <v>30</v>
      </c>
      <c r="U7" s="63">
        <v>31.585519999999999</v>
      </c>
      <c r="V7" s="63">
        <v>33.249690000000001</v>
      </c>
    </row>
    <row r="8" spans="2:22" ht="12" customHeight="1" x14ac:dyDescent="0.2">
      <c r="B8" s="119" t="s">
        <v>115</v>
      </c>
      <c r="C8" s="63">
        <v>65.9803</v>
      </c>
      <c r="D8" s="63">
        <v>58.070329999999998</v>
      </c>
      <c r="E8" s="63">
        <v>56.124310000000001</v>
      </c>
      <c r="F8" s="63">
        <v>55.236330000000002</v>
      </c>
      <c r="G8" s="63">
        <v>53.339689999999997</v>
      </c>
      <c r="H8" s="63">
        <v>50.571429999999999</v>
      </c>
      <c r="I8" s="63">
        <v>48.262549999999997</v>
      </c>
      <c r="J8" s="63">
        <v>43.582090000000001</v>
      </c>
      <c r="K8" s="63">
        <v>41.759349999999998</v>
      </c>
      <c r="L8" s="63">
        <v>41.049379999999999</v>
      </c>
      <c r="M8" s="63">
        <v>40.084389999999999</v>
      </c>
      <c r="N8" s="63">
        <v>40.369970000000002</v>
      </c>
      <c r="O8" s="63">
        <v>37.020809999999997</v>
      </c>
      <c r="P8" s="63">
        <v>33.964500000000001</v>
      </c>
      <c r="Q8" s="63">
        <v>34.4086</v>
      </c>
      <c r="R8" s="63">
        <v>43.361750000000001</v>
      </c>
      <c r="S8" s="63">
        <v>42.350059999999999</v>
      </c>
      <c r="T8" s="63">
        <v>36.419750000000001</v>
      </c>
      <c r="U8" s="63">
        <v>32.084890000000001</v>
      </c>
      <c r="V8" s="63">
        <v>33.626100000000001</v>
      </c>
    </row>
    <row r="9" spans="2:22" ht="12" customHeight="1" x14ac:dyDescent="0.2">
      <c r="B9" s="119" t="s">
        <v>57</v>
      </c>
      <c r="C9" s="63">
        <v>16.20412</v>
      </c>
      <c r="D9" s="63">
        <v>18.485119999999998</v>
      </c>
      <c r="E9" s="63">
        <v>23.126139999999999</v>
      </c>
      <c r="F9" s="63">
        <v>25.301200000000001</v>
      </c>
      <c r="G9" s="63">
        <v>28.148849999999999</v>
      </c>
      <c r="H9" s="63">
        <v>29.619050000000001</v>
      </c>
      <c r="I9" s="63">
        <v>31.370660000000001</v>
      </c>
      <c r="J9" s="63">
        <v>34.825870000000002</v>
      </c>
      <c r="K9" s="63">
        <v>36.097070000000002</v>
      </c>
      <c r="L9" s="63">
        <v>38.16872</v>
      </c>
      <c r="M9" s="63">
        <v>38.713079999999998</v>
      </c>
      <c r="N9" s="63">
        <v>38.737760000000002</v>
      </c>
      <c r="O9" s="63">
        <v>40.30668</v>
      </c>
      <c r="P9" s="63">
        <v>42.011830000000003</v>
      </c>
      <c r="Q9" s="63">
        <v>41.457590000000003</v>
      </c>
      <c r="R9" s="63">
        <v>33.861139999999999</v>
      </c>
      <c r="S9" s="63">
        <v>30.477360000000001</v>
      </c>
      <c r="T9" s="63">
        <v>33.580249999999999</v>
      </c>
      <c r="U9" s="63">
        <v>36.329590000000003</v>
      </c>
      <c r="V9" s="63">
        <v>33.124220000000001</v>
      </c>
    </row>
    <row r="11" spans="2:22" ht="11.25" customHeight="1" x14ac:dyDescent="0.2">
      <c r="B11" s="138" t="s">
        <v>106</v>
      </c>
      <c r="C11" s="138"/>
      <c r="D11" s="138"/>
      <c r="E11" s="138"/>
      <c r="F11" s="138"/>
      <c r="G11" s="138"/>
      <c r="H11" s="138"/>
      <c r="I11" s="138"/>
      <c r="J11" s="138"/>
      <c r="K11" s="138"/>
      <c r="L11" s="138"/>
      <c r="M11" s="138"/>
      <c r="N11" s="138"/>
      <c r="O11" s="138"/>
      <c r="P11" s="138"/>
      <c r="Q11" s="138"/>
      <c r="R11" s="138"/>
      <c r="S11" s="138"/>
      <c r="T11" s="138"/>
      <c r="U11" s="138"/>
      <c r="V11" s="138"/>
    </row>
    <row r="12" spans="2:22" x14ac:dyDescent="0.2">
      <c r="B12" s="138"/>
      <c r="C12" s="138"/>
      <c r="D12" s="138"/>
      <c r="E12" s="138"/>
      <c r="F12" s="138"/>
      <c r="G12" s="138"/>
      <c r="H12" s="138"/>
      <c r="I12" s="138"/>
      <c r="J12" s="138"/>
      <c r="K12" s="138"/>
      <c r="L12" s="138"/>
      <c r="M12" s="138"/>
      <c r="N12" s="138"/>
      <c r="O12" s="138"/>
      <c r="P12" s="138"/>
      <c r="Q12" s="138"/>
      <c r="R12" s="138"/>
      <c r="S12" s="138"/>
      <c r="T12" s="138"/>
      <c r="U12" s="138"/>
      <c r="V12" s="138"/>
    </row>
    <row r="13" spans="2:22" x14ac:dyDescent="0.2">
      <c r="B13" s="138"/>
      <c r="C13" s="138"/>
      <c r="D13" s="138"/>
      <c r="E13" s="138"/>
      <c r="F13" s="138"/>
      <c r="G13" s="138"/>
      <c r="H13" s="138"/>
      <c r="I13" s="138"/>
      <c r="J13" s="138"/>
      <c r="K13" s="138"/>
      <c r="L13" s="138"/>
      <c r="M13" s="138"/>
      <c r="N13" s="138"/>
      <c r="O13" s="138"/>
      <c r="P13" s="138"/>
      <c r="Q13" s="138"/>
      <c r="R13" s="138"/>
      <c r="S13" s="138"/>
      <c r="T13" s="138"/>
      <c r="U13" s="138"/>
      <c r="V13" s="138"/>
    </row>
    <row r="14" spans="2:22" x14ac:dyDescent="0.2">
      <c r="B14" s="138"/>
      <c r="C14" s="138"/>
      <c r="D14" s="138"/>
      <c r="E14" s="138"/>
      <c r="F14" s="138"/>
      <c r="G14" s="138"/>
      <c r="H14" s="138"/>
      <c r="I14" s="138"/>
      <c r="J14" s="138"/>
      <c r="K14" s="138"/>
      <c r="L14" s="138"/>
      <c r="M14" s="138"/>
      <c r="N14" s="138"/>
      <c r="O14" s="138"/>
      <c r="P14" s="138"/>
      <c r="Q14" s="138"/>
      <c r="R14" s="138"/>
      <c r="S14" s="138"/>
      <c r="T14" s="138"/>
      <c r="U14" s="138"/>
      <c r="V14" s="138"/>
    </row>
    <row r="15" spans="2:22" x14ac:dyDescent="0.2">
      <c r="B15" s="138"/>
      <c r="C15" s="138"/>
      <c r="D15" s="138"/>
      <c r="E15" s="138"/>
      <c r="F15" s="138"/>
      <c r="G15" s="138"/>
      <c r="H15" s="138"/>
      <c r="I15" s="138"/>
      <c r="J15" s="138"/>
      <c r="K15" s="138"/>
      <c r="L15" s="138"/>
      <c r="M15" s="138"/>
      <c r="N15" s="138"/>
      <c r="O15" s="138"/>
      <c r="P15" s="138"/>
      <c r="Q15" s="138"/>
      <c r="R15" s="138"/>
      <c r="S15" s="138"/>
      <c r="T15" s="138"/>
      <c r="U15" s="138"/>
      <c r="V15" s="138"/>
    </row>
  </sheetData>
  <mergeCells count="2">
    <mergeCell ref="B2:V2"/>
    <mergeCell ref="B11:V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652D6-8475-4BC6-8896-FBC92D882DC3}">
  <dimension ref="B2:U35"/>
  <sheetViews>
    <sheetView showGridLines="0" workbookViewId="0"/>
  </sheetViews>
  <sheetFormatPr baseColWidth="10" defaultRowHeight="11.25" x14ac:dyDescent="0.2"/>
  <cols>
    <col min="1" max="1" width="2.6640625" customWidth="1"/>
    <col min="2" max="2" width="12" customWidth="1"/>
    <col min="3" max="3" width="25.5" customWidth="1"/>
    <col min="4" max="4" width="31.5" customWidth="1"/>
    <col min="5" max="5" width="33.5" customWidth="1"/>
    <col min="6" max="6" width="23.33203125" customWidth="1"/>
  </cols>
  <sheetData>
    <row r="2" spans="2:13" x14ac:dyDescent="0.2">
      <c r="B2" s="23" t="s">
        <v>97</v>
      </c>
      <c r="C2" s="15"/>
      <c r="D2" s="15"/>
      <c r="E2" s="15"/>
      <c r="F2" s="15"/>
      <c r="J2" s="11"/>
      <c r="K2" s="20"/>
      <c r="L2" s="20"/>
      <c r="M2" s="20"/>
    </row>
    <row r="3" spans="2:13" x14ac:dyDescent="0.2">
      <c r="B3" s="12"/>
      <c r="C3" s="15"/>
      <c r="D3" s="15"/>
      <c r="E3" s="15"/>
      <c r="F3" s="15"/>
      <c r="J3" s="11"/>
      <c r="K3" s="20"/>
      <c r="L3" s="20"/>
      <c r="M3" s="20"/>
    </row>
    <row r="4" spans="2:13" x14ac:dyDescent="0.2">
      <c r="C4" s="15"/>
      <c r="D4" s="15"/>
      <c r="E4" s="15"/>
      <c r="F4" s="16" t="s">
        <v>82</v>
      </c>
    </row>
    <row r="5" spans="2:13" ht="13.9" customHeight="1" x14ac:dyDescent="0.2">
      <c r="B5" s="19"/>
      <c r="C5" s="21" t="s">
        <v>80</v>
      </c>
      <c r="D5" s="21" t="s">
        <v>66</v>
      </c>
      <c r="E5" s="21" t="s">
        <v>64</v>
      </c>
      <c r="F5" s="21" t="s">
        <v>65</v>
      </c>
    </row>
    <row r="6" spans="2:13" ht="13.9" customHeight="1" x14ac:dyDescent="0.2">
      <c r="B6" s="17" t="s">
        <v>19</v>
      </c>
      <c r="C6" s="22">
        <v>-1.94</v>
      </c>
      <c r="D6" s="22">
        <v>0.01</v>
      </c>
      <c r="E6" s="22">
        <v>-0.49</v>
      </c>
      <c r="F6" s="22">
        <v>7.0000000000000007E-2</v>
      </c>
      <c r="G6" s="6"/>
      <c r="H6" s="13"/>
    </row>
    <row r="7" spans="2:13" ht="13.9" customHeight="1" x14ac:dyDescent="0.2">
      <c r="B7" s="18" t="s">
        <v>20</v>
      </c>
      <c r="C7" s="22">
        <v>-2.7</v>
      </c>
      <c r="D7" s="22">
        <v>0.03</v>
      </c>
      <c r="E7" s="22">
        <v>-0.37</v>
      </c>
      <c r="F7" s="22">
        <v>0.1</v>
      </c>
      <c r="G7" s="6"/>
      <c r="H7" s="13"/>
    </row>
    <row r="8" spans="2:13" ht="14.65" customHeight="1" x14ac:dyDescent="0.2">
      <c r="B8" s="144"/>
      <c r="C8" s="144"/>
      <c r="D8" s="144"/>
      <c r="E8" s="144"/>
      <c r="F8" s="144"/>
      <c r="G8" s="6"/>
      <c r="H8" s="13"/>
    </row>
    <row r="9" spans="2:13" ht="64.150000000000006" customHeight="1" x14ac:dyDescent="0.2">
      <c r="B9" s="142" t="s">
        <v>116</v>
      </c>
      <c r="C9" s="143"/>
      <c r="D9" s="143"/>
      <c r="E9" s="143"/>
      <c r="F9" s="143"/>
    </row>
    <row r="10" spans="2:13" x14ac:dyDescent="0.2">
      <c r="B10" s="11"/>
    </row>
    <row r="11" spans="2:13" x14ac:dyDescent="0.2">
      <c r="B11" s="11"/>
    </row>
    <row r="35" spans="2:21" x14ac:dyDescent="0.2">
      <c r="B35" s="145"/>
      <c r="C35" s="146"/>
      <c r="D35" s="146"/>
      <c r="E35" s="146"/>
      <c r="F35" s="146"/>
      <c r="G35" s="146"/>
      <c r="H35" s="146"/>
      <c r="I35" s="146"/>
      <c r="J35" s="146"/>
      <c r="K35" s="146"/>
      <c r="L35" s="146"/>
      <c r="M35" s="146"/>
      <c r="N35" s="146"/>
      <c r="O35" s="146"/>
      <c r="P35" s="146"/>
      <c r="Q35" s="146"/>
      <c r="R35" s="146"/>
      <c r="S35" s="146"/>
      <c r="T35" s="146"/>
      <c r="U35" s="146"/>
    </row>
  </sheetData>
  <mergeCells count="3">
    <mergeCell ref="B9:F9"/>
    <mergeCell ref="B8:F8"/>
    <mergeCell ref="B35:U3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ES_2026_F25  Graphique 1</vt:lpstr>
      <vt:lpstr>ES2026_F25 Tableau 1</vt:lpstr>
      <vt:lpstr>ES2026_F25 Tableau 2</vt:lpstr>
      <vt:lpstr>ES2026_F25 Graphique 2</vt:lpstr>
      <vt:lpstr>ES2026_F25  Graphique 3</vt:lpstr>
      <vt:lpstr>ES2026 _F25 Graphique 4</vt:lpstr>
      <vt:lpstr>ES2026_F25 Graphique 5</vt:lpstr>
      <vt:lpstr>E2026 F25 Graphique 6</vt:lpstr>
      <vt:lpstr>ES2026_F25 _Tableau compl A</vt:lpstr>
      <vt:lpstr>ES2026_F25_Tableau compl B</vt:lpstr>
      <vt:lpstr>ES2026_F25 Tableau compl C</vt:lpstr>
      <vt:lpstr>ES2026_F25_Tableau compl 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zinaida.salibekyan-r</dc:creator>
  <cp:lastModifiedBy>ROUX, Celine (DREES/DIRECTION/BPC)</cp:lastModifiedBy>
  <cp:lastPrinted>2026-04-14T11:56:51Z</cp:lastPrinted>
  <dcterms:created xsi:type="dcterms:W3CDTF">2025-11-21T13:21:47Z</dcterms:created>
  <dcterms:modified xsi:type="dcterms:W3CDTF">2026-05-18T10:04:26Z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2025-11-21T14:10:28Z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af748955-9683-4aca-9d9b-82d68bebc791</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