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2.xml" ContentType="application/vnd.ms-excel.threadedcomment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Desktop\ES 2026\Fichiers EXCEL\"/>
    </mc:Choice>
  </mc:AlternateContent>
  <xr:revisionPtr revIDLastSave="0" documentId="13_ncr:1_{1414561E-EFCD-4D37-BC0D-F7975B427AAD}" xr6:coauthVersionLast="47" xr6:coauthVersionMax="47" xr10:uidLastSave="{00000000-0000-0000-0000-000000000000}"/>
  <bookViews>
    <workbookView xWindow="768" yWindow="768" windowWidth="22080" windowHeight="14640" firstSheet="2" activeTab="4" xr2:uid="{89FDC4AE-4745-4EB7-AFA7-67FA8170D745}"/>
  </bookViews>
  <sheets>
    <sheet name="ES2026_F23_Tableau 1" sheetId="2" r:id="rId1"/>
    <sheet name="ES2026_F23_Graphique1" sheetId="6" r:id="rId2"/>
    <sheet name="ES2026_F23_Tableau2" sheetId="9" r:id="rId3"/>
    <sheet name="ES2026_F23_Graphique2" sheetId="4" r:id="rId4"/>
    <sheet name="ES2026_F23_Tableau_encadré " sheetId="7" r:id="rId5"/>
  </sheets>
  <definedNames>
    <definedName name="_xlnm.Print_Area" localSheetId="3">ES2026_F23_Graphique2!$B$2:$F$41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7" l="1"/>
  <c r="F14" i="7"/>
  <c r="E14" i="7"/>
  <c r="G12" i="7"/>
  <c r="G11" i="7"/>
  <c r="G9" i="7"/>
  <c r="G8" i="7"/>
  <c r="E24" i="7"/>
  <c r="G24" i="7" s="1"/>
  <c r="G7" i="7"/>
  <c r="G10" i="7"/>
  <c r="G6" i="7"/>
  <c r="G14" i="7" l="1"/>
</calcChain>
</file>

<file path=xl/sharedStrings.xml><?xml version="1.0" encoding="utf-8"?>
<sst xmlns="http://schemas.openxmlformats.org/spreadsheetml/2006/main" count="146" uniqueCount="79">
  <si>
    <t>2019</t>
  </si>
  <si>
    <t>2020</t>
  </si>
  <si>
    <t>2021</t>
  </si>
  <si>
    <t>2022</t>
  </si>
  <si>
    <t>2023</t>
  </si>
  <si>
    <t>2024</t>
  </si>
  <si>
    <t>2023-2024</t>
  </si>
  <si>
    <t>Ensemble</t>
  </si>
  <si>
    <t>En millions d'euros</t>
  </si>
  <si>
    <t>Substance active</t>
  </si>
  <si>
    <t>2018</t>
  </si>
  <si>
    <t>Dispositifs médicaux (MCO)</t>
  </si>
  <si>
    <t>Unités (en millions)</t>
  </si>
  <si>
    <t>Ville</t>
  </si>
  <si>
    <t>Lieu de délivrance</t>
  </si>
  <si>
    <t>Rétrocession</t>
  </si>
  <si>
    <t>Remboursable</t>
  </si>
  <si>
    <t xml:space="preserve">Non remboursable </t>
  </si>
  <si>
    <t>Intra-GHS</t>
  </si>
  <si>
    <t>Séjour</t>
  </si>
  <si>
    <t xml:space="preserve">Pharmacie </t>
  </si>
  <si>
    <t xml:space="preserve">Pharmacie hospitalière </t>
  </si>
  <si>
    <t>Liste</t>
  </si>
  <si>
    <t>Pharmacie</t>
  </si>
  <si>
    <t xml:space="preserve">Liste en sus </t>
  </si>
  <si>
    <t>Toutes listes</t>
  </si>
  <si>
    <t>Ensemble net des remises</t>
  </si>
  <si>
    <t xml:space="preserve">Tous lieux </t>
  </si>
  <si>
    <r>
      <t>Remises</t>
    </r>
    <r>
      <rPr>
        <b/>
        <vertAlign val="superscript"/>
        <sz val="8"/>
        <color rgb="FF000000"/>
        <rFont val="Arial"/>
        <family val="2"/>
      </rPr>
      <t>1</t>
    </r>
  </si>
  <si>
    <r>
      <t>Dispositifs médicaux (MCO</t>
    </r>
    <r>
      <rPr>
        <b/>
        <sz val="8"/>
        <color theme="1"/>
        <rFont val="Arial"/>
        <family val="2"/>
      </rPr>
      <t>)</t>
    </r>
  </si>
  <si>
    <r>
      <t>Remises</t>
    </r>
    <r>
      <rPr>
        <vertAlign val="superscript"/>
        <sz val="8"/>
        <color theme="1"/>
        <rFont val="Arial"/>
        <family val="2"/>
      </rPr>
      <t>1</t>
    </r>
  </si>
  <si>
    <t>Médicaments : liste en sus (MCO + HAD)</t>
  </si>
  <si>
    <r>
      <rPr>
        <b/>
        <sz val="8"/>
        <color rgb="FF000000"/>
        <rFont val="Calibri"/>
        <family val="2"/>
      </rPr>
      <t>É</t>
    </r>
    <r>
      <rPr>
        <b/>
        <sz val="8"/>
        <color rgb="FF000000"/>
        <rFont val="Arial"/>
        <family val="2"/>
      </rPr>
      <t>volution 
(en %)</t>
    </r>
  </si>
  <si>
    <r>
      <t>Médicaments : AAP+AAC (MCO</t>
    </r>
    <r>
      <rPr>
        <b/>
        <sz val="8"/>
        <color theme="1"/>
        <rFont val="Arial"/>
        <family val="2"/>
      </rPr>
      <t>)</t>
    </r>
  </si>
  <si>
    <t>Médicaments : AAP + AAC (MCO)</t>
  </si>
  <si>
    <t>Médicaments onéreux : liste en sus + AAP + AAC (MCO + HAD)</t>
  </si>
  <si>
    <r>
      <t>Médicaments : liste en sus (MCO + HAD</t>
    </r>
    <r>
      <rPr>
        <b/>
        <sz val="8"/>
        <color theme="1"/>
        <rFont val="Arial"/>
        <family val="2"/>
      </rPr>
      <t>)</t>
    </r>
  </si>
  <si>
    <r>
      <t>Médicaments : AAP + AAC (MCO</t>
    </r>
    <r>
      <rPr>
        <b/>
        <sz val="8"/>
        <color theme="1"/>
        <rFont val="Arial"/>
        <family val="2"/>
      </rPr>
      <t>)</t>
    </r>
  </si>
  <si>
    <r>
      <t>Pembrolizumab</t>
    </r>
    <r>
      <rPr>
        <vertAlign val="superscript"/>
        <sz val="8"/>
        <color theme="1"/>
        <rFont val="Arial"/>
        <family val="2"/>
      </rPr>
      <t>1</t>
    </r>
  </si>
  <si>
    <r>
      <t>Nivolumab</t>
    </r>
    <r>
      <rPr>
        <vertAlign val="superscript"/>
        <sz val="8"/>
        <color theme="1"/>
        <rFont val="Arial"/>
        <family val="2"/>
      </rPr>
      <t>1</t>
    </r>
  </si>
  <si>
    <r>
      <t>Daratumumab</t>
    </r>
    <r>
      <rPr>
        <vertAlign val="superscript"/>
        <sz val="8"/>
        <color theme="1"/>
        <rFont val="Arial"/>
        <family val="2"/>
      </rPr>
      <t>1</t>
    </r>
  </si>
  <si>
    <r>
      <t>Immunoglobuline humaine normale</t>
    </r>
    <r>
      <rPr>
        <vertAlign val="superscript"/>
        <sz val="8"/>
        <color theme="1"/>
        <rFont val="Arial"/>
        <family val="2"/>
      </rPr>
      <t>3</t>
    </r>
  </si>
  <si>
    <r>
      <t>Ocrelizumab</t>
    </r>
    <r>
      <rPr>
        <vertAlign val="superscript"/>
        <sz val="8"/>
        <color theme="1"/>
        <rFont val="Arial"/>
        <family val="2"/>
      </rPr>
      <t>2</t>
    </r>
  </si>
  <si>
    <r>
      <t>Durvalumab</t>
    </r>
    <r>
      <rPr>
        <vertAlign val="superscript"/>
        <sz val="8"/>
        <color theme="1"/>
        <rFont val="Arial"/>
        <family val="2"/>
      </rPr>
      <t>1</t>
    </r>
  </si>
  <si>
    <r>
      <t>Pertuzumab/Trastuzumab</t>
    </r>
    <r>
      <rPr>
        <vertAlign val="superscript"/>
        <sz val="8"/>
        <color theme="1"/>
        <rFont val="Arial"/>
        <family val="2"/>
      </rPr>
      <t>1</t>
    </r>
  </si>
  <si>
    <r>
      <t>Ravulizumab</t>
    </r>
    <r>
      <rPr>
        <vertAlign val="superscript"/>
        <sz val="8"/>
        <color theme="1"/>
        <rFont val="Arial"/>
        <family val="2"/>
      </rPr>
      <t>2</t>
    </r>
  </si>
  <si>
    <r>
      <t>Atezolizumab</t>
    </r>
    <r>
      <rPr>
        <vertAlign val="superscript"/>
        <sz val="8"/>
        <color theme="1"/>
        <rFont val="Arial"/>
        <family val="2"/>
      </rPr>
      <t>1</t>
    </r>
  </si>
  <si>
    <r>
      <t>Axicabtagene Ciloleucel</t>
    </r>
    <r>
      <rPr>
        <vertAlign val="superscript"/>
        <sz val="8"/>
        <color theme="1"/>
        <rFont val="Arial"/>
        <family val="2"/>
      </rPr>
      <t>1</t>
    </r>
  </si>
  <si>
    <t>Dépense nette 
(en milliards d'euros)</t>
  </si>
  <si>
    <r>
      <t>Remises</t>
    </r>
    <r>
      <rPr>
        <b/>
        <vertAlign val="superscript"/>
        <sz val="8"/>
        <color theme="1"/>
        <rFont val="Arial"/>
        <family val="2"/>
      </rPr>
      <t>1</t>
    </r>
    <r>
      <rPr>
        <b/>
        <sz val="8"/>
        <color theme="1"/>
        <rFont val="Arial"/>
        <family val="2"/>
      </rPr>
      <t xml:space="preserve"> 
(en milliards d'euros)</t>
    </r>
  </si>
  <si>
    <t>Dépense 
(en milliards d'euros)</t>
  </si>
  <si>
    <t>Liste en sus et AAP + AAC</t>
  </si>
  <si>
    <t xml:space="preserve">dont secteur public </t>
  </si>
  <si>
    <r>
      <t>Ensemble net des remises</t>
    </r>
    <r>
      <rPr>
        <b/>
        <vertAlign val="superscript"/>
        <sz val="8"/>
        <color rgb="FF000000"/>
        <rFont val="Arial"/>
        <family val="2"/>
      </rPr>
      <t>1</t>
    </r>
  </si>
  <si>
    <t xml:space="preserve">dont secteur privé </t>
  </si>
  <si>
    <t>Graphique 1. Dépenses de médicaments et dispositifs médicaux onéreux depuis 2014</t>
  </si>
  <si>
    <t>dont secteur privé</t>
  </si>
  <si>
    <t>Tableau encadré 1. Décomposition de la dépense de médicaments et de dispositifs médicaux en France en 2024</t>
  </si>
  <si>
    <r>
      <t>Remises</t>
    </r>
    <r>
      <rPr>
        <b/>
        <vertAlign val="superscript"/>
        <sz val="8"/>
        <rFont val="Arial"/>
        <family val="2"/>
      </rPr>
      <t>1</t>
    </r>
    <r>
      <rPr>
        <b/>
        <sz val="8"/>
        <rFont val="Arial"/>
        <family val="2"/>
      </rPr>
      <t xml:space="preserve"> 
(en milliards d'euros)</t>
    </r>
  </si>
  <si>
    <t>n.d.</t>
  </si>
  <si>
    <t>n.c.</t>
  </si>
  <si>
    <t xml:space="preserve">Établissements privés </t>
  </si>
  <si>
    <t>Établissements privés</t>
  </si>
  <si>
    <t xml:space="preserve">Ensemble (médicaments et dispositifs médicaux) </t>
  </si>
  <si>
    <t xml:space="preserve">Médicaments 
et dispositifs médicaux </t>
  </si>
  <si>
    <t>Évolution 
(en %)</t>
  </si>
  <si>
    <r>
      <t xml:space="preserve">AAP : autorisation d’accès précoce ; AAC : autorisation d’accès compassionnel ; MCO : médecine, chirurgie, obstétrique et odontologie ; HAD : hospitalisation à domicile.
1. Remises conventionnelles et remises d’accès précoce et d’accès compassionnel sur les médicaments, hors clause de sauvegarde, hors remises sur les dispositifs médicaux.
</t>
    </r>
    <r>
      <rPr>
        <b/>
        <sz val="8"/>
        <rFont val="Arial"/>
        <family val="2"/>
      </rPr>
      <t xml:space="preserve">Notes &gt; </t>
    </r>
    <r>
      <rPr>
        <sz val="8"/>
        <rFont val="Arial"/>
        <family val="2"/>
      </rPr>
      <t xml:space="preserve"> La « liste en sus » correspond aux médicaments et dispositifs médicaux onéreux qui figurent sur la liste des produits et prestations pris en charge par l’Assurance maladie obligatoire en sus des prestations de séjour et d’hospitalisation, pour favoriser leur accès aux patients. Avant 2019, les dispositifs bénéficiant d'une AAP ou d'une AAC mis en avant ici correspondaient aux autorisations temporaires d’utilisation (ATU).
</t>
    </r>
    <r>
      <rPr>
        <b/>
        <sz val="8"/>
        <rFont val="Arial"/>
        <family val="2"/>
      </rPr>
      <t xml:space="preserve">Lecture &gt; </t>
    </r>
    <r>
      <rPr>
        <sz val="8"/>
        <rFont val="Arial"/>
        <family val="2"/>
      </rPr>
      <t xml:space="preserve">En 2024, la dépense totale de médicaments et dispositifs onéreux est de 11 411 millions d'euros. La dépense de médicaments onéreux s'élève à 9 013 millions d'euros et celle de dispositifs médicaux inscrits sur la liste en sus à 2 398 millions d'euros,
</t>
    </r>
    <r>
      <rPr>
        <b/>
        <sz val="8"/>
        <rFont val="Arial"/>
        <family val="2"/>
      </rPr>
      <t>Champ &gt;</t>
    </r>
    <r>
      <rPr>
        <sz val="8"/>
        <rFont val="Arial"/>
        <family val="2"/>
      </rPr>
      <t xml:space="preserve"> France (hors Mayotte pour les dépenses, y compris Mayotte pour les unités administrées), y compris le SSA. Ensemble des médicaments de la liste en sus, des médicaments disposant d'une AAC ou d'une AAP et des dispositifs médicaux délivrés en MCO et en HAD pour les médicaments de la liste en sus, entre 2016 et 2024.
</t>
    </r>
    <r>
      <rPr>
        <b/>
        <sz val="8"/>
        <rFont val="Arial"/>
        <family val="2"/>
      </rPr>
      <t xml:space="preserve">Sources &gt; </t>
    </r>
    <r>
      <rPr>
        <sz val="8"/>
        <rFont val="Arial"/>
        <family val="2"/>
      </rPr>
      <t>ATIH, traitements Drees ; données sur les remises issues des comptes de la santé.</t>
    </r>
  </si>
  <si>
    <r>
      <t xml:space="preserve">MCO : médecine, chirurgie, obstétrique et odontologie ; HAD : hospitalisation à domicile.
1. Substance active appartenant à la classe des anticancéreux (antinéoplastiques).  
2. Substance active appartenant à la classe des immunosuppresseurs. 
3. Substance active appartenant à la classe des anti-infectieux. 
</t>
    </r>
    <r>
      <rPr>
        <b/>
        <sz val="8"/>
        <rFont val="Arial"/>
        <family val="2"/>
      </rPr>
      <t xml:space="preserve">Note &gt; </t>
    </r>
    <r>
      <rPr>
        <sz val="8"/>
        <rFont val="Arial"/>
        <family val="2"/>
      </rPr>
      <t xml:space="preserve">Le palmarès est établi à partir des dix substances actives les plus coûteuses de la liste en sus de l'année 2024. Les dépenses présentées sont brutes, soit hors remises. Conformément aux pratiques en vigueur et aux règles de confidentialité encadrant les relations conventionnelles entre le CEPS et les entreprises du médicament, les remises ne peuvent être analysées qu’à un niveau agrégé. Les informations relatives aux remises par spécialité, ou médicament, ne sont ni disponibles dans les données exploitées, ni communicables, afin de garantir le respect du secret des affaires.
</t>
    </r>
    <r>
      <rPr>
        <b/>
        <sz val="8"/>
        <rFont val="Arial"/>
        <family val="2"/>
      </rPr>
      <t xml:space="preserve">Champ &gt; </t>
    </r>
    <r>
      <rPr>
        <sz val="8"/>
        <rFont val="Arial"/>
        <family val="2"/>
      </rPr>
      <t xml:space="preserve">France (hors Mayotte), y compris le SSA, champs MCO et HAD confondus.
</t>
    </r>
    <r>
      <rPr>
        <b/>
        <sz val="8"/>
        <rFont val="Arial"/>
        <family val="2"/>
      </rPr>
      <t xml:space="preserve">Sources &gt; </t>
    </r>
    <r>
      <rPr>
        <sz val="8"/>
        <rFont val="Arial"/>
        <family val="2"/>
      </rPr>
      <t>ATIH, traitements Drees.</t>
    </r>
  </si>
  <si>
    <t>Dépense de médicaments (hors Ehpad)</t>
  </si>
  <si>
    <r>
      <t xml:space="preserve">AAP : autorisation d’accès précoce ; AAC : autorisation d’accès compassionnel ; MCO : médecine, chirurgie, obstétrique et odontologie ; HAD : hospitalisation à domicile. 
1. Remises conventionnelles et remises d’accès précoce et d’accès compassionnel, hors clause de sauvegarde, hors remises sur les dispositifs médicaux.
</t>
    </r>
    <r>
      <rPr>
        <b/>
        <sz val="8"/>
        <rFont val="Arial"/>
        <family val="2"/>
      </rPr>
      <t xml:space="preserve">Note &gt; </t>
    </r>
    <r>
      <rPr>
        <sz val="8"/>
        <rFont val="Arial"/>
        <family val="2"/>
      </rPr>
      <t xml:space="preserve">Les dispositifs médicaux utilisés au cours des consultations médicales sont exclus, tout comme les dispositifs médicaux non individualisables correspondant à un investissement de capital (appareils pour les IRM ou la radiothérapie...). Il existe deux types de dispositifs médicaux à l'hôpital : les dispositifs implantables (implants ou greffons d’origine humaine) facturés en sus des séjours et les dispositifs dont le coût est inclus dans le tarif des séjours hospitaliers (intra-groupes homogènes de séjours). Avant 2019, les dispositifs bénéficiant d'une AAP ou d'une AAC mis en avant ici correspondaient aux autorisations temporaires d’utilisation (ATU).
</t>
    </r>
    <r>
      <rPr>
        <b/>
        <sz val="8"/>
        <rFont val="Arial"/>
        <family val="2"/>
      </rPr>
      <t xml:space="preserve">Lecture &gt; </t>
    </r>
    <r>
      <rPr>
        <sz val="8"/>
        <rFont val="Arial"/>
        <family val="2"/>
      </rPr>
      <t xml:space="preserve">En 2024, la dépense totale de médicaments et dispositifs onéreux s'élève à 11 411,2 millions d'euros dont 8 957,8 millions d'euros dans le secteur public. La dépense de médicaments de la liste en sus s'élève à 7 455,0 millions d'euros et celle des dispositifs médicaux de la liste en sus à 2 398,1 millions d'euros. 
</t>
    </r>
    <r>
      <rPr>
        <b/>
        <sz val="8"/>
        <rFont val="Arial"/>
        <family val="2"/>
      </rPr>
      <t>Champ &gt;</t>
    </r>
    <r>
      <rPr>
        <sz val="8"/>
        <rFont val="Arial"/>
        <family val="2"/>
      </rPr>
      <t xml:space="preserve"> France (hors Mayotte pour les dépenses, y compris Mayotte pour les unités administrées), y compris le SSA. Ensemble des médicaments de la liste en sus, des médicaments disposant d'une AAP ou d'une AAC et des dispositifs médicaux délivrés en MCO et en HAD pour les médicaments de la liste en sus.
</t>
    </r>
    <r>
      <rPr>
        <b/>
        <sz val="8"/>
        <rFont val="Arial"/>
        <family val="2"/>
      </rPr>
      <t>Sources &gt;</t>
    </r>
    <r>
      <rPr>
        <sz val="8"/>
        <rFont val="Arial"/>
        <family val="2"/>
      </rPr>
      <t xml:space="preserve"> ATIH, traitements Drees ; données sur les remises issues des comptes de la santé.</t>
    </r>
  </si>
  <si>
    <t>Tableau 2. Unités délivrées de médicaments et dispositifs médicaux onéreux en 2014, puis de 2019 à 2024</t>
  </si>
  <si>
    <t>Tableau 1. Dépenses de médicaments et dispositifs médicaux onéreux, selon le secteur et le montant des remises en 2014, puis de 2019 à 2024</t>
  </si>
  <si>
    <t xml:space="preserve">Dépense de dispositifs médicaux à usage individuel (hors Ephad et hors optique) </t>
  </si>
  <si>
    <t>Dépenses (en millions d'euros)</t>
  </si>
  <si>
    <r>
      <t xml:space="preserve">AAP : autorisation d’accès précoce ; AAC : autorisation d’accès compassionnel ; MCO : médecine, chirurgie, obstétrique et odontologie ; HAD : hospitalisation à domicile. 
</t>
    </r>
    <r>
      <rPr>
        <b/>
        <sz val="8"/>
        <color rgb="FF000000"/>
        <rFont val="Arial"/>
        <family val="2"/>
      </rPr>
      <t xml:space="preserve">Notes &gt; </t>
    </r>
    <r>
      <rPr>
        <sz val="8"/>
        <color rgb="FF000000"/>
        <rFont val="Arial"/>
        <family val="2"/>
      </rPr>
      <t xml:space="preserve">La « liste en sus » correspond aux médicaments et dispositifs médicaux onéreux qui figurent sur la liste des produits et prestations pris en charge par l’Assurance maladie obligatoire en sus des prestations de séjour et d’hospitalisation, pour favoriser leur accès aux patients. Le secteur public est défini ici par le mode de financement et regroupe les établissements publics et la majorité des établissements privés à but non lucratif.
</t>
    </r>
    <r>
      <rPr>
        <b/>
        <sz val="8"/>
        <color rgb="FF000000"/>
        <rFont val="Arial"/>
        <family val="2"/>
      </rPr>
      <t>Lecture &gt;</t>
    </r>
    <r>
      <rPr>
        <sz val="8"/>
        <color rgb="FF000000"/>
        <rFont val="Arial"/>
        <family val="2"/>
      </rPr>
      <t xml:space="preserve"> En 2024, le nombre d'unités consommées de médicaments de la liste en sus est de 6,3 millions, en augmentation de 6,8 % par rapport à 2023. 4,5 millions d'unités de dispositifs médicaux onéreux ont été dispensées en 2024. 
</t>
    </r>
    <r>
      <rPr>
        <b/>
        <sz val="8"/>
        <color rgb="FF000000"/>
        <rFont val="Arial"/>
        <family val="2"/>
      </rPr>
      <t>Champ &gt;</t>
    </r>
    <r>
      <rPr>
        <sz val="8"/>
        <color rgb="FF000000"/>
        <rFont val="Arial"/>
        <family val="2"/>
      </rPr>
      <t xml:space="preserve"> France (hors Mayotte pour les dépenses, y compris Mayotte pour les unités administrées), y compris le SSA. Ensemble des médicaments de la liste en sus, des médicaments disposant d'une AAP ou d'une AAC et des dispositifs médicaux délivrés en MCO, et en HAD pour les médicaments de la liste en sus.
</t>
    </r>
    <r>
      <rPr>
        <b/>
        <sz val="8"/>
        <color rgb="FF000000"/>
        <rFont val="Arial"/>
        <family val="2"/>
      </rPr>
      <t>Sources &gt;</t>
    </r>
    <r>
      <rPr>
        <sz val="8"/>
        <color rgb="FF000000"/>
        <rFont val="Arial"/>
        <family val="2"/>
      </rPr>
      <t xml:space="preserve"> ATIH, traitements Drees.</t>
    </r>
  </si>
  <si>
    <r>
      <t xml:space="preserve">Ehpad : établissements d'hébergement pour personnes âgées dépendantes ; AAP : autorisation d’accès précoce ; AAC : autorisation d’accès compassionnel ; GHS : groupe homogène de séjours ; n.c. : non concerné, les remises ne s’appliquent pas aux médicaments intra-GHS dont les prix sont négociés directement par les établissements ; n.e. : non estimé, les remises sur les médicaments rétrocédés sont comptabilisées avec les remises associées à la ville. Les remises sur les dispositifs médicaux, s'élevant à 259 millions d'euros, ne sont pas ventilées par lieu de délivrance. 
1. Remises conventionnelles et remises d’accès précoce et compassionnel, hors clause de sauvegarde. 
2. Établissements publics et privés à but non lucratif. 
</t>
    </r>
    <r>
      <rPr>
        <b/>
        <sz val="8"/>
        <rFont val="Arial"/>
        <family val="2"/>
      </rPr>
      <t xml:space="preserve">Notes &gt; </t>
    </r>
    <r>
      <rPr>
        <sz val="8"/>
        <rFont val="Arial"/>
        <family val="2"/>
      </rPr>
      <t xml:space="preserve">Les dispositifs médicaux utilisés au cours des consultations médicales sont exclus, tout comme les dispositifs médicaux non individualisables correspondant à un investissement de capital (appareils pour les IRM ou la radiothérapie...). Il existe deux types de dispositifs médicaux à l'hôpital : les dispositifs implantables (implants ou greffons d’origine humaine), entre autre facturés en sus des séjours, et les dispositifs dont le coût est inclus dans le tarif des séjours hospitaliers (intra-GHS). La rétrocession hospitalière correspond à la délivrance de médicaments en pharmacie, mais les remboursements associés à ces médicaments sont inclus dans l’Ondam ville. Dans les dépenses du secteur public, défini ici par le mode de financement, sont comptabilisées les dépenses de la quasi-totalité des établissements privés à but non lucratif.
</t>
    </r>
    <r>
      <rPr>
        <b/>
        <sz val="8"/>
        <rFont val="Arial"/>
        <family val="2"/>
      </rPr>
      <t>Lecture &gt;</t>
    </r>
    <r>
      <rPr>
        <sz val="8"/>
        <rFont val="Arial"/>
        <family val="2"/>
      </rPr>
      <t xml:space="preserve"> En 2024, la dépense de médicaments en ville s'élève à 29,7 milliards d’euros pour les médicaments remboursables, 2,8 milliards d'euros pour les médicaments non remboursables et 2,2 milliards d’euros pour les rétrocessions. Au cours des séjours (dans les établissements publics et privés), la dépense de médicaments représente 11,0 milliards d’euros, dont 9,0 milliards d'euros de médicaments inscrits sur la liste en sus ou sous AAP ou AAC. 
</t>
    </r>
    <r>
      <rPr>
        <b/>
        <sz val="8"/>
        <rFont val="Arial"/>
        <family val="2"/>
      </rPr>
      <t>Champ &gt;</t>
    </r>
    <r>
      <rPr>
        <sz val="8"/>
        <rFont val="Arial"/>
        <family val="2"/>
      </rPr>
      <t xml:space="preserve"> France, y compris le SSA dans le secteur hospitalier et en ambulatoire, hors Ehpad sous forfait. 
</t>
    </r>
    <r>
      <rPr>
        <b/>
        <sz val="8"/>
        <rFont val="Arial"/>
        <family val="2"/>
      </rPr>
      <t>Sources &gt;</t>
    </r>
    <r>
      <rPr>
        <sz val="8"/>
        <rFont val="Arial"/>
        <family val="2"/>
      </rPr>
      <t xml:space="preserve"> Comptes de la santé (et ATIH pour la dépenses de médicaments et de dispositifs médicaux inscrits sur la liste en sus des établissements publics).</t>
    </r>
  </si>
  <si>
    <t>n.e.</t>
  </si>
  <si>
    <r>
      <t>Établissements publics</t>
    </r>
    <r>
      <rPr>
        <b/>
        <vertAlign val="superscript"/>
        <sz val="8"/>
        <color theme="1"/>
        <rFont val="Arial"/>
        <family val="2"/>
      </rPr>
      <t>2</t>
    </r>
  </si>
  <si>
    <t>Graphique 2. Dépense pour les dix substances actives les plus couteuses de la liste en sus en MCO et HAD depuis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</si>
</sst>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00"/>
  </numFmts>
  <fonts count="24" x14ac:knownFonts="1">
    <font>
      <sz val="11"/>
      <color theme="1"/>
      <name val="Aptos Narrow"/>
      <family val="2"/>
      <scheme val="minor"/>
    </font>
    <font>
      <sz val="11"/>
      <color theme="1"/>
      <name val="Aptos Narrow"/>
      <family val="2"/>
      <scheme val="minor"/>
    </font>
    <font>
      <sz val="11"/>
      <color rgb="FF000000"/>
      <name val="Aptos Narrow"/>
      <family val="2"/>
      <scheme val="minor"/>
    </font>
    <font>
      <sz val="8"/>
      <color theme="1"/>
      <name val="Arial"/>
      <family val="2"/>
    </font>
    <font>
      <sz val="8"/>
      <name val="Arial"/>
      <family val="2"/>
    </font>
    <font>
      <b/>
      <sz val="8"/>
      <color theme="1"/>
      <name val="Arial"/>
      <family val="2"/>
    </font>
    <font>
      <sz val="8"/>
      <color rgb="FF000000"/>
      <name val="Arial"/>
      <family val="2"/>
    </font>
    <font>
      <sz val="11"/>
      <color theme="1"/>
      <name val="Arial"/>
      <family val="2"/>
    </font>
    <font>
      <b/>
      <sz val="8"/>
      <name val="Arial"/>
      <family val="2"/>
    </font>
    <font>
      <i/>
      <sz val="8"/>
      <name val="Arial"/>
      <family val="2"/>
    </font>
    <font>
      <b/>
      <sz val="8"/>
      <color rgb="FF000000"/>
      <name val="Arial"/>
      <family val="2"/>
    </font>
    <font>
      <i/>
      <sz val="10"/>
      <color theme="1"/>
      <name val="Arial"/>
      <family val="2"/>
    </font>
    <font>
      <sz val="10"/>
      <name val="Arial"/>
      <family val="2"/>
    </font>
    <font>
      <sz val="7.5"/>
      <color theme="1"/>
      <name val="Aptos Narrow"/>
      <family val="2"/>
      <scheme val="minor"/>
    </font>
    <font>
      <sz val="11"/>
      <name val="Arial"/>
      <family val="2"/>
    </font>
    <font>
      <b/>
      <sz val="11"/>
      <color theme="1"/>
      <name val="Aptos Narrow"/>
      <family val="2"/>
      <scheme val="minor"/>
    </font>
    <font>
      <b/>
      <sz val="12"/>
      <color theme="1"/>
      <name val="Aptos Narrow"/>
      <family val="2"/>
      <scheme val="minor"/>
    </font>
    <font>
      <vertAlign val="superscript"/>
      <sz val="8"/>
      <color theme="1"/>
      <name val="Arial"/>
      <family val="2"/>
    </font>
    <font>
      <b/>
      <vertAlign val="superscript"/>
      <sz val="8"/>
      <color theme="1"/>
      <name val="Arial"/>
      <family val="2"/>
    </font>
    <font>
      <b/>
      <vertAlign val="superscript"/>
      <sz val="8"/>
      <color rgb="FF000000"/>
      <name val="Arial"/>
      <family val="2"/>
    </font>
    <font>
      <i/>
      <sz val="11"/>
      <color theme="1"/>
      <name val="Aptos Narrow"/>
      <family val="2"/>
      <scheme val="minor"/>
    </font>
    <font>
      <b/>
      <sz val="8"/>
      <color rgb="FF000000"/>
      <name val="Calibri"/>
      <family val="2"/>
    </font>
    <font>
      <sz val="11"/>
      <name val="Aptos Narrow"/>
      <family val="2"/>
      <scheme val="minor"/>
    </font>
    <font>
      <b/>
      <vertAlign val="superscript"/>
      <sz val="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auto="1"/>
      </left>
      <right/>
      <top style="hair">
        <color auto="1"/>
      </top>
      <bottom/>
      <diagonal/>
    </border>
    <border>
      <left/>
      <right/>
      <top/>
      <bottom style="hair">
        <color indexed="64"/>
      </bottom>
      <diagonal/>
    </border>
    <border>
      <left style="hair">
        <color indexed="64"/>
      </left>
      <right/>
      <top/>
      <bottom/>
      <diagonal/>
    </border>
    <border>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s>
  <cellStyleXfs count="15">
    <xf numFmtId="0" fontId="0" fillId="0" borderId="0"/>
    <xf numFmtId="0" fontId="2" fillId="0" borderId="0"/>
    <xf numFmtId="9" fontId="2" fillId="0" borderId="0" applyFont="0" applyFill="0" applyBorder="0" applyAlignment="0" applyProtection="0"/>
    <xf numFmtId="0" fontId="12" fillId="0" borderId="0"/>
    <xf numFmtId="0" fontId="12" fillId="0" borderId="0"/>
    <xf numFmtId="0" fontId="1" fillId="0" borderId="0"/>
    <xf numFmtId="9" fontId="1" fillId="0" borderId="0" applyFont="0" applyFill="0" applyBorder="0" applyAlignment="0" applyProtection="0"/>
    <xf numFmtId="0" fontId="1" fillId="0" borderId="0"/>
    <xf numFmtId="0" fontId="13" fillId="0" borderId="0"/>
    <xf numFmtId="0" fontId="12" fillId="0" borderId="0"/>
    <xf numFmtId="9" fontId="12"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2" fillId="0" borderId="0" xfId="1"/>
    <xf numFmtId="164" fontId="2" fillId="0" borderId="0" xfId="1" applyNumberFormat="1"/>
    <xf numFmtId="0" fontId="3" fillId="0" borderId="0" xfId="0" applyFont="1"/>
    <xf numFmtId="0" fontId="5" fillId="0" borderId="0" xfId="0" applyFont="1"/>
    <xf numFmtId="0" fontId="6" fillId="0" borderId="0" xfId="0" applyFont="1" applyAlignment="1">
      <alignment horizontal="left" vertical="top"/>
    </xf>
    <xf numFmtId="0" fontId="7" fillId="0" borderId="0" xfId="0" applyFont="1"/>
    <xf numFmtId="20" fontId="8" fillId="0" borderId="0" xfId="0" applyNumberFormat="1" applyFont="1"/>
    <xf numFmtId="0" fontId="9" fillId="0" borderId="0" xfId="0" applyFont="1" applyAlignment="1">
      <alignment horizontal="right"/>
    </xf>
    <xf numFmtId="0" fontId="3" fillId="0" borderId="0" xfId="0" applyFont="1" applyAlignment="1">
      <alignment vertical="center"/>
    </xf>
    <xf numFmtId="0" fontId="8" fillId="0" borderId="0" xfId="0" applyFont="1"/>
    <xf numFmtId="0" fontId="10" fillId="0" borderId="0" xfId="0" applyFont="1" applyAlignment="1">
      <alignment horizontal="left" vertical="top"/>
    </xf>
    <xf numFmtId="0" fontId="11" fillId="0" borderId="0" xfId="0" applyFont="1"/>
    <xf numFmtId="20" fontId="3" fillId="0" borderId="0" xfId="0" applyNumberFormat="1" applyFont="1"/>
    <xf numFmtId="0" fontId="0" fillId="2" borderId="0" xfId="0" applyFill="1"/>
    <xf numFmtId="0" fontId="5" fillId="2" borderId="0" xfId="0" applyFont="1" applyFill="1"/>
    <xf numFmtId="0" fontId="2" fillId="2" borderId="0" xfId="1" applyFill="1"/>
    <xf numFmtId="3" fontId="4" fillId="0" borderId="0" xfId="9" applyNumberFormat="1" applyFont="1" applyAlignment="1">
      <alignment horizontal="center"/>
    </xf>
    <xf numFmtId="165" fontId="5" fillId="0" borderId="0" xfId="0" applyNumberFormat="1" applyFont="1" applyAlignment="1">
      <alignment horizontal="center" vertical="center"/>
    </xf>
    <xf numFmtId="165" fontId="5" fillId="2" borderId="0" xfId="0" applyNumberFormat="1" applyFont="1" applyFill="1" applyAlignment="1">
      <alignment horizontal="center" vertical="center"/>
    </xf>
    <xf numFmtId="0" fontId="16" fillId="0" borderId="0" xfId="0" applyFont="1"/>
    <xf numFmtId="1" fontId="15" fillId="0" borderId="0" xfId="0" applyNumberFormat="1" applyFont="1"/>
    <xf numFmtId="1" fontId="0" fillId="0" borderId="0" xfId="0" applyNumberFormat="1"/>
    <xf numFmtId="166" fontId="0" fillId="0" borderId="0" xfId="14" applyNumberFormat="1" applyFont="1" applyFill="1" applyBorder="1"/>
    <xf numFmtId="167" fontId="2" fillId="0" borderId="0" xfId="1" applyNumberFormat="1"/>
    <xf numFmtId="20" fontId="8" fillId="2" borderId="0" xfId="0" applyNumberFormat="1" applyFont="1" applyFill="1"/>
    <xf numFmtId="0" fontId="3" fillId="2" borderId="2" xfId="0" applyFont="1" applyFill="1" applyBorder="1"/>
    <xf numFmtId="0" fontId="3" fillId="2" borderId="0" xfId="0" applyFont="1" applyFill="1"/>
    <xf numFmtId="2" fontId="0" fillId="2" borderId="0" xfId="0" applyNumberFormat="1" applyFill="1"/>
    <xf numFmtId="0" fontId="2" fillId="2" borderId="5" xfId="1" applyFill="1" applyBorder="1"/>
    <xf numFmtId="164" fontId="2" fillId="2" borderId="5" xfId="1" applyNumberFormat="1" applyFill="1" applyBorder="1"/>
    <xf numFmtId="0" fontId="0" fillId="0" borderId="4" xfId="0" applyBorder="1"/>
    <xf numFmtId="0" fontId="0" fillId="2" borderId="5" xfId="0" applyFill="1" applyBorder="1"/>
    <xf numFmtId="0" fontId="20" fillId="0" borderId="0" xfId="0" applyFont="1"/>
    <xf numFmtId="164" fontId="3" fillId="2" borderId="6" xfId="0" applyNumberFormat="1" applyFont="1" applyFill="1" applyBorder="1" applyAlignment="1">
      <alignment horizontal="center" vertical="center"/>
    </xf>
    <xf numFmtId="0" fontId="20" fillId="2" borderId="0" xfId="0" applyFont="1" applyFill="1"/>
    <xf numFmtId="0" fontId="4" fillId="2" borderId="0" xfId="0" applyFont="1" applyFill="1" applyAlignment="1">
      <alignment horizontal="right"/>
    </xf>
    <xf numFmtId="0" fontId="3" fillId="2" borderId="9" xfId="0" applyFont="1" applyFill="1" applyBorder="1"/>
    <xf numFmtId="3" fontId="4" fillId="2" borderId="9" xfId="0" applyNumberFormat="1" applyFont="1" applyFill="1" applyBorder="1" applyAlignment="1">
      <alignment horizontal="right" indent="8"/>
    </xf>
    <xf numFmtId="0" fontId="3"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164" fontId="3" fillId="2" borderId="9" xfId="0" applyNumberFormat="1" applyFont="1" applyFill="1" applyBorder="1" applyAlignment="1">
      <alignment horizontal="center" vertical="center"/>
    </xf>
    <xf numFmtId="0" fontId="4" fillId="2" borderId="9" xfId="0" applyFont="1" applyFill="1" applyBorder="1" applyAlignment="1">
      <alignment horizontal="center" vertical="center"/>
    </xf>
    <xf numFmtId="165" fontId="3" fillId="2" borderId="9"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xf numFmtId="165" fontId="3" fillId="2" borderId="6" xfId="0" applyNumberFormat="1" applyFont="1" applyFill="1" applyBorder="1" applyAlignment="1">
      <alignment horizontal="center" vertical="center"/>
    </xf>
    <xf numFmtId="0" fontId="6" fillId="2" borderId="9" xfId="1" applyFont="1" applyFill="1" applyBorder="1" applyAlignment="1">
      <alignment horizontal="right"/>
    </xf>
    <xf numFmtId="164" fontId="6" fillId="2" borderId="1" xfId="1" applyNumberFormat="1" applyFont="1" applyFill="1" applyBorder="1"/>
    <xf numFmtId="166" fontId="3" fillId="2" borderId="1" xfId="2" applyNumberFormat="1" applyFont="1" applyFill="1" applyBorder="1"/>
    <xf numFmtId="164" fontId="10" fillId="2" borderId="1" xfId="1" applyNumberFormat="1" applyFont="1" applyFill="1" applyBorder="1"/>
    <xf numFmtId="0" fontId="10" fillId="2" borderId="13" xfId="1" applyFont="1" applyFill="1" applyBorder="1" applyAlignment="1">
      <alignment horizontal="center" vertical="center" wrapText="1"/>
    </xf>
    <xf numFmtId="0" fontId="2" fillId="0" borderId="0" xfId="1" applyAlignment="1">
      <alignment vertical="center"/>
    </xf>
    <xf numFmtId="0" fontId="2" fillId="0" borderId="0" xfId="1" applyAlignment="1">
      <alignment horizontal="left" vertical="center"/>
    </xf>
    <xf numFmtId="0" fontId="10" fillId="2" borderId="0" xfId="1" applyFont="1" applyFill="1"/>
    <xf numFmtId="0" fontId="10" fillId="2" borderId="7" xfId="1" applyFont="1" applyFill="1" applyBorder="1" applyAlignment="1">
      <alignment vertical="center"/>
    </xf>
    <xf numFmtId="0" fontId="6" fillId="2" borderId="8" xfId="1" applyFont="1" applyFill="1" applyBorder="1" applyAlignment="1">
      <alignment horizontal="right"/>
    </xf>
    <xf numFmtId="0" fontId="10" fillId="2" borderId="9" xfId="1" applyFont="1" applyFill="1" applyBorder="1" applyAlignment="1">
      <alignment horizontal="center" vertical="center" wrapText="1"/>
    </xf>
    <xf numFmtId="0" fontId="6" fillId="2" borderId="1" xfId="1" applyFont="1" applyFill="1" applyBorder="1" applyAlignment="1">
      <alignment horizontal="left"/>
    </xf>
    <xf numFmtId="0" fontId="5" fillId="0" borderId="9" xfId="0" applyFont="1" applyBorder="1" applyAlignment="1">
      <alignment horizontal="right"/>
    </xf>
    <xf numFmtId="1" fontId="3" fillId="0" borderId="9" xfId="0" applyNumberFormat="1" applyFont="1" applyBorder="1" applyAlignment="1">
      <alignment horizontal="right"/>
    </xf>
    <xf numFmtId="1" fontId="3" fillId="0" borderId="9" xfId="0" applyNumberFormat="1" applyFont="1" applyBorder="1" applyAlignment="1">
      <alignment horizontal="right" vertical="center"/>
    </xf>
    <xf numFmtId="1" fontId="3" fillId="0" borderId="13" xfId="0" applyNumberFormat="1" applyFont="1" applyBorder="1" applyAlignment="1">
      <alignment horizontal="right"/>
    </xf>
    <xf numFmtId="1" fontId="3" fillId="0" borderId="13" xfId="0" applyNumberFormat="1" applyFont="1" applyBorder="1" applyAlignment="1">
      <alignment horizontal="right" vertical="center"/>
    </xf>
    <xf numFmtId="0" fontId="5" fillId="0" borderId="11" xfId="0" applyFont="1" applyBorder="1"/>
    <xf numFmtId="0" fontId="3" fillId="0" borderId="9" xfId="0" applyFont="1" applyBorder="1" applyAlignment="1">
      <alignment vertical="center"/>
    </xf>
    <xf numFmtId="0" fontId="6" fillId="0" borderId="0" xfId="0" applyFont="1" applyAlignment="1">
      <alignment vertical="top"/>
    </xf>
    <xf numFmtId="0" fontId="3" fillId="2" borderId="2" xfId="0" applyFont="1" applyFill="1" applyBorder="1" applyAlignment="1">
      <alignment horizontal="center" vertical="center"/>
    </xf>
    <xf numFmtId="0" fontId="0" fillId="0" borderId="0" xfId="0" applyAlignment="1">
      <alignment vertical="top"/>
    </xf>
    <xf numFmtId="0" fontId="0" fillId="2" borderId="0" xfId="0" applyFill="1" applyAlignment="1">
      <alignment vertical="top"/>
    </xf>
    <xf numFmtId="165" fontId="0" fillId="2" borderId="0" xfId="0" applyNumberFormat="1" applyFill="1" applyAlignment="1">
      <alignment vertical="top"/>
    </xf>
    <xf numFmtId="0" fontId="3" fillId="2" borderId="8" xfId="0" applyFont="1" applyFill="1" applyBorder="1"/>
    <xf numFmtId="0" fontId="3" fillId="2" borderId="9" xfId="0" applyFont="1" applyFill="1" applyBorder="1" applyAlignment="1">
      <alignment horizontal="center"/>
    </xf>
    <xf numFmtId="3" fontId="3" fillId="0" borderId="9" xfId="0" applyNumberFormat="1" applyFont="1" applyBorder="1" applyAlignment="1">
      <alignment horizontal="right"/>
    </xf>
    <xf numFmtId="3" fontId="3" fillId="0" borderId="9" xfId="0" applyNumberFormat="1" applyFont="1" applyBorder="1" applyAlignment="1">
      <alignment horizontal="right" vertical="center"/>
    </xf>
    <xf numFmtId="0" fontId="3" fillId="0" borderId="0" xfId="0" applyFont="1" applyAlignment="1">
      <alignment horizontal="right"/>
    </xf>
    <xf numFmtId="165" fontId="3" fillId="2" borderId="1" xfId="2" applyNumberFormat="1" applyFont="1" applyFill="1" applyBorder="1"/>
    <xf numFmtId="165" fontId="5" fillId="2" borderId="1" xfId="2" applyNumberFormat="1" applyFont="1" applyFill="1" applyBorder="1"/>
    <xf numFmtId="0" fontId="6" fillId="2" borderId="2" xfId="1" applyFont="1" applyFill="1" applyBorder="1" applyAlignment="1">
      <alignment horizontal="left"/>
    </xf>
    <xf numFmtId="0" fontId="10" fillId="2" borderId="3" xfId="1" applyFont="1" applyFill="1" applyBorder="1" applyAlignment="1">
      <alignment horizontal="left"/>
    </xf>
    <xf numFmtId="0" fontId="10" fillId="2" borderId="6" xfId="1" applyFont="1" applyFill="1" applyBorder="1" applyAlignment="1">
      <alignment horizontal="left"/>
    </xf>
    <xf numFmtId="164" fontId="10" fillId="2" borderId="11" xfId="1" applyNumberFormat="1" applyFont="1" applyFill="1" applyBorder="1"/>
    <xf numFmtId="165" fontId="5" fillId="2" borderId="11" xfId="2" applyNumberFormat="1" applyFont="1" applyFill="1" applyBorder="1"/>
    <xf numFmtId="164" fontId="6" fillId="2" borderId="2" xfId="1" applyNumberFormat="1" applyFont="1" applyFill="1" applyBorder="1"/>
    <xf numFmtId="165" fontId="3" fillId="2" borderId="2" xfId="2" applyNumberFormat="1" applyFont="1" applyFill="1" applyBorder="1"/>
    <xf numFmtId="164" fontId="2" fillId="2" borderId="0" xfId="1" applyNumberFormat="1" applyFill="1"/>
    <xf numFmtId="0" fontId="10" fillId="2" borderId="5" xfId="1" applyFont="1" applyFill="1" applyBorder="1" applyAlignment="1">
      <alignment horizontal="left"/>
    </xf>
    <xf numFmtId="166" fontId="3" fillId="2" borderId="2" xfId="2" applyNumberFormat="1" applyFont="1" applyFill="1" applyBorder="1"/>
    <xf numFmtId="0" fontId="10" fillId="2" borderId="11" xfId="1" applyFont="1" applyFill="1" applyBorder="1" applyAlignment="1">
      <alignment horizontal="left"/>
    </xf>
    <xf numFmtId="166" fontId="5" fillId="2" borderId="11" xfId="2" applyNumberFormat="1" applyFont="1" applyFill="1" applyBorder="1"/>
    <xf numFmtId="164" fontId="0" fillId="2" borderId="0" xfId="0" applyNumberFormat="1" applyFill="1"/>
    <xf numFmtId="0" fontId="6" fillId="2" borderId="5" xfId="1" applyFont="1" applyFill="1" applyBorder="1" applyAlignment="1">
      <alignment horizontal="left"/>
    </xf>
    <xf numFmtId="0" fontId="8" fillId="0" borderId="0" xfId="1" applyFont="1"/>
    <xf numFmtId="0" fontId="8"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6" fillId="2" borderId="4" xfId="1" applyFont="1" applyFill="1" applyBorder="1"/>
    <xf numFmtId="0" fontId="10" fillId="2" borderId="8" xfId="1" applyFont="1" applyFill="1" applyBorder="1" applyAlignment="1">
      <alignment horizontal="center" vertical="center"/>
    </xf>
    <xf numFmtId="0" fontId="5" fillId="2" borderId="9" xfId="0" applyFont="1" applyFill="1" applyBorder="1"/>
    <xf numFmtId="0" fontId="4" fillId="2" borderId="6" xfId="0" applyFont="1" applyFill="1" applyBorder="1" applyAlignment="1">
      <alignment horizontal="left" wrapText="1"/>
    </xf>
    <xf numFmtId="0" fontId="22" fillId="0" borderId="6" xfId="0" applyFont="1" applyBorder="1"/>
    <xf numFmtId="0" fontId="8" fillId="2" borderId="9" xfId="0" applyFont="1" applyFill="1" applyBorder="1" applyAlignment="1">
      <alignment horizontal="center" vertical="center"/>
    </xf>
    <xf numFmtId="0" fontId="5" fillId="2" borderId="8" xfId="0" applyFont="1" applyFill="1" applyBorder="1" applyAlignment="1">
      <alignment horizontal="left" vertical="top"/>
    </xf>
    <xf numFmtId="0" fontId="5" fillId="2" borderId="2" xfId="0" applyFont="1" applyFill="1" applyBorder="1" applyAlignment="1">
      <alignment horizontal="left" vertical="top"/>
    </xf>
    <xf numFmtId="0" fontId="5" fillId="2" borderId="14" xfId="0" applyFont="1" applyFill="1" applyBorder="1" applyAlignment="1">
      <alignment horizontal="left" vertical="top"/>
    </xf>
    <xf numFmtId="0" fontId="5" fillId="2" borderId="9" xfId="0" applyFont="1" applyFill="1" applyBorder="1" applyAlignment="1">
      <alignment horizontal="center" vertical="center"/>
    </xf>
    <xf numFmtId="0" fontId="5" fillId="2" borderId="4" xfId="0" applyFont="1" applyFill="1" applyBorder="1" applyAlignment="1">
      <alignment horizontal="left" vertical="top"/>
    </xf>
    <xf numFmtId="0" fontId="5" fillId="2" borderId="2" xfId="0" applyFont="1" applyFill="1" applyBorder="1" applyAlignment="1">
      <alignment horizontal="center" vertical="center"/>
    </xf>
    <xf numFmtId="0" fontId="4" fillId="0" borderId="6" xfId="1" applyFont="1" applyBorder="1" applyAlignment="1">
      <alignment vertical="center" wrapText="1"/>
    </xf>
    <xf numFmtId="0" fontId="0" fillId="0" borderId="6" xfId="0" applyBorder="1" applyAlignment="1">
      <alignment vertical="center"/>
    </xf>
    <xf numFmtId="0" fontId="10" fillId="2" borderId="10"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9" xfId="1" applyFont="1" applyFill="1" applyBorder="1" applyAlignment="1">
      <alignment horizontal="left" vertical="center" wrapText="1"/>
    </xf>
    <xf numFmtId="0" fontId="8" fillId="2" borderId="9" xfId="1" applyFont="1" applyFill="1" applyBorder="1" applyAlignment="1">
      <alignment horizontal="left" vertical="center" wrapText="1"/>
    </xf>
    <xf numFmtId="0" fontId="4" fillId="2" borderId="6" xfId="1" applyFont="1" applyFill="1" applyBorder="1" applyAlignment="1">
      <alignment wrapText="1"/>
    </xf>
    <xf numFmtId="0" fontId="22" fillId="0" borderId="6" xfId="0" applyFont="1" applyBorder="1" applyAlignment="1">
      <alignment wrapText="1"/>
    </xf>
    <xf numFmtId="0" fontId="10" fillId="2" borderId="6" xfId="1" applyFont="1" applyFill="1" applyBorder="1" applyAlignment="1">
      <alignment horizontal="center" vertical="center"/>
    </xf>
    <xf numFmtId="0" fontId="10" fillId="2" borderId="11"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6" fillId="0" borderId="6" xfId="1" applyFont="1" applyBorder="1" applyAlignment="1">
      <alignment horizontal="left" vertical="center" wrapText="1"/>
    </xf>
    <xf numFmtId="0" fontId="0" fillId="0" borderId="6" xfId="0" applyBorder="1" applyAlignment="1">
      <alignment horizontal="left" vertical="center"/>
    </xf>
    <xf numFmtId="0" fontId="4" fillId="0" borderId="6" xfId="0" applyFont="1" applyBorder="1" applyAlignment="1">
      <alignment horizontal="left" wrapText="1"/>
    </xf>
    <xf numFmtId="0" fontId="14" fillId="0" borderId="6" xfId="0" applyFont="1" applyBorder="1" applyAlignment="1">
      <alignment wrapText="1"/>
    </xf>
    <xf numFmtId="0" fontId="0" fillId="0" borderId="6" xfId="0" applyBorder="1"/>
  </cellXfs>
  <cellStyles count="15">
    <cellStyle name="Milliers 2" xfId="11" xr:uid="{8A3B50B4-BA0C-47C0-90E1-01DB04313B66}"/>
    <cellStyle name="Motif" xfId="3" xr:uid="{68F05447-E7F4-41A1-8F47-13DA4EACB2BE}"/>
    <cellStyle name="Motif 2" xfId="4" xr:uid="{5DFA45C4-3745-4858-B760-06DA6471B06E}"/>
    <cellStyle name="Normal" xfId="0" builtinId="0"/>
    <cellStyle name="Normal 15" xfId="12" xr:uid="{4C0044D9-DD1B-4A09-9F22-A84E160C35C7}"/>
    <cellStyle name="Normal 2" xfId="1" xr:uid="{52D401EC-C221-4BC7-BD07-CAC0FAA5657E}"/>
    <cellStyle name="Normal 2 2" xfId="7" xr:uid="{A78A5CA0-3D14-42B4-AEC8-412BAFFD5D41}"/>
    <cellStyle name="Normal 3" xfId="5" xr:uid="{6E592E64-C115-4329-AA8B-BBD1C6820292}"/>
    <cellStyle name="Normal 4" xfId="8" xr:uid="{8500A1A6-3E15-45AF-8084-82398E1E94AB}"/>
    <cellStyle name="Normal 5" xfId="9" xr:uid="{D5E9582B-DB59-4686-A842-23CB7409337D}"/>
    <cellStyle name="Pourcentage" xfId="14" builtinId="5"/>
    <cellStyle name="Pourcentage 2" xfId="2" xr:uid="{88E38022-40CD-48AC-9930-CB510010E104}"/>
    <cellStyle name="Pourcentage 2 2" xfId="6" xr:uid="{5E48FC9C-197D-4F97-8899-428A214E7E25}"/>
    <cellStyle name="Pourcentage 3" xfId="10" xr:uid="{B1023A1D-C519-42E1-9B07-A8DC7FEC0E5A}"/>
    <cellStyle name="Pourcentage 5" xfId="13" xr:uid="{82B30555-D3FE-49C7-B5C2-3B58920C7135}"/>
  </cellStyles>
  <dxfs count="0"/>
  <tableStyles count="0" defaultTableStyle="TableStyleMedium2" defaultPivotStyle="PivotStyleLight16"/>
  <colors>
    <mruColors>
      <color rgb="FFFBA5A3"/>
      <color rgb="FFFAE9A0"/>
      <color rgb="FFFA8986"/>
      <color rgb="FFEB5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ADILLAC, Manon (DREES/OSAM/BAMEDS)" id="{6F798708-05D3-466D-B9F4-B6D59F4A338E}" userId="S::manon.cadillac@sante.gouv.fr::871144a3-fb72-43cd-b0fd-a1b199ed8a7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 dT="2026-04-20T14:01:34.48" personId="{6F798708-05D3-466D-B9F4-B6D59F4A338E}" id="{C856A494-B84C-498C-931F-FF75F599B236}">
    <text>Modification de la note de bas de page.</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6-04-20T13:27:02.77" personId="{6F798708-05D3-466D-B9F4-B6D59F4A338E}" id="{F09F885A-40F1-41EF-A470-4BF7DA1CB36E}">
    <text>Ajout d’une précision en note et rectification de la colonne 2019.</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7369-C7F4-484E-9AFA-F584CC42F290}">
  <dimension ref="B2:U22"/>
  <sheetViews>
    <sheetView showGridLines="0" topLeftCell="A7" zoomScaleNormal="100" workbookViewId="0">
      <selection activeCell="B25" sqref="B25"/>
    </sheetView>
  </sheetViews>
  <sheetFormatPr baseColWidth="10" defaultColWidth="11.44140625" defaultRowHeight="14.4" x14ac:dyDescent="0.3"/>
  <cols>
    <col min="1" max="1" width="3" style="1" customWidth="1"/>
    <col min="2" max="2" width="18.77734375" style="1" customWidth="1"/>
    <col min="3" max="3" width="20.44140625" style="1" bestFit="1" customWidth="1"/>
    <col min="4" max="9" width="11.44140625" style="1"/>
    <col min="10" max="10" width="10.77734375" style="1" customWidth="1"/>
    <col min="11" max="11" width="11.44140625" style="1"/>
    <col min="12" max="12" width="16.109375" style="1" bestFit="1" customWidth="1"/>
    <col min="13" max="14" width="11.44140625" style="1"/>
    <col min="15" max="15" width="12" style="1" bestFit="1" customWidth="1"/>
    <col min="16" max="16384" width="11.44140625" style="1"/>
  </cols>
  <sheetData>
    <row r="2" spans="2:21" x14ac:dyDescent="0.3">
      <c r="B2" s="94" t="s">
        <v>71</v>
      </c>
    </row>
    <row r="3" spans="2:21" x14ac:dyDescent="0.3">
      <c r="D3" s="2"/>
      <c r="E3" s="2"/>
      <c r="F3" s="2"/>
      <c r="G3" s="2"/>
      <c r="H3" s="2"/>
      <c r="I3" s="2"/>
    </row>
    <row r="4" spans="2:21" ht="20.399999999999999" x14ac:dyDescent="0.3">
      <c r="D4" s="111" t="s">
        <v>73</v>
      </c>
      <c r="E4" s="112"/>
      <c r="F4" s="112"/>
      <c r="G4" s="112"/>
      <c r="H4" s="112"/>
      <c r="I4" s="113"/>
      <c r="J4" s="53" t="s">
        <v>32</v>
      </c>
    </row>
    <row r="5" spans="2:21" x14ac:dyDescent="0.3">
      <c r="B5" s="97"/>
      <c r="C5" s="98"/>
      <c r="D5" s="49">
        <v>2014</v>
      </c>
      <c r="E5" s="49">
        <v>2019</v>
      </c>
      <c r="F5" s="49" t="s">
        <v>2</v>
      </c>
      <c r="G5" s="49" t="s">
        <v>3</v>
      </c>
      <c r="H5" s="49" t="s">
        <v>4</v>
      </c>
      <c r="I5" s="49" t="s">
        <v>5</v>
      </c>
      <c r="J5" s="49" t="s">
        <v>6</v>
      </c>
      <c r="K5" s="29"/>
    </row>
    <row r="6" spans="2:21" x14ac:dyDescent="0.3">
      <c r="B6" s="115" t="s">
        <v>31</v>
      </c>
      <c r="C6" s="82" t="s">
        <v>7</v>
      </c>
      <c r="D6" s="83">
        <v>3898.5157509999999</v>
      </c>
      <c r="E6" s="83">
        <v>3898.5157509999999</v>
      </c>
      <c r="F6" s="83">
        <v>5292.0611885635999</v>
      </c>
      <c r="G6" s="83">
        <v>5895.49908533698</v>
      </c>
      <c r="H6" s="83">
        <v>6565.76409127432</v>
      </c>
      <c r="I6" s="83">
        <v>7455.0440551603897</v>
      </c>
      <c r="J6" s="84">
        <v>13.544196098484454</v>
      </c>
      <c r="K6" s="29"/>
    </row>
    <row r="7" spans="2:21" ht="15" customHeight="1" x14ac:dyDescent="0.3">
      <c r="B7" s="115"/>
      <c r="C7" s="60" t="s">
        <v>52</v>
      </c>
      <c r="D7" s="50">
        <v>2407.1077070000001</v>
      </c>
      <c r="E7" s="50">
        <v>3267.5784319999998</v>
      </c>
      <c r="F7" s="50">
        <v>4444.3292650968197</v>
      </c>
      <c r="G7" s="50">
        <v>4961.2728281250202</v>
      </c>
      <c r="H7" s="50">
        <v>5517.7019368274496</v>
      </c>
      <c r="I7" s="50">
        <v>6252.6722703898004</v>
      </c>
      <c r="J7" s="78">
        <v>13.320225376018438</v>
      </c>
      <c r="K7" s="29"/>
    </row>
    <row r="8" spans="2:21" x14ac:dyDescent="0.3">
      <c r="B8" s="115"/>
      <c r="C8" s="80" t="s">
        <v>54</v>
      </c>
      <c r="D8" s="85">
        <v>504.18710499999997</v>
      </c>
      <c r="E8" s="85">
        <v>630.937319</v>
      </c>
      <c r="F8" s="85">
        <v>847.73192346677899</v>
      </c>
      <c r="G8" s="85">
        <v>934.22625721196403</v>
      </c>
      <c r="H8" s="85">
        <v>1048.06215444687</v>
      </c>
      <c r="I8" s="85">
        <v>1202.37178477059</v>
      </c>
      <c r="J8" s="86">
        <v>14.72332816035698</v>
      </c>
      <c r="K8" s="29"/>
      <c r="L8" s="24"/>
    </row>
    <row r="9" spans="2:21" x14ac:dyDescent="0.3">
      <c r="B9" s="114" t="s">
        <v>34</v>
      </c>
      <c r="C9" s="81" t="s">
        <v>7</v>
      </c>
      <c r="D9" s="83"/>
      <c r="E9" s="83">
        <v>337.72306051999999</v>
      </c>
      <c r="F9" s="83">
        <v>475.03444538512002</v>
      </c>
      <c r="G9" s="83">
        <v>857.17390332593095</v>
      </c>
      <c r="H9" s="83">
        <v>1478.2762815164001</v>
      </c>
      <c r="I9" s="83">
        <v>1558.0252768645801</v>
      </c>
      <c r="J9" s="84">
        <v>5.394728735441408</v>
      </c>
      <c r="K9" s="29"/>
      <c r="L9" s="24"/>
    </row>
    <row r="10" spans="2:21" x14ac:dyDescent="0.3">
      <c r="B10" s="114" t="s">
        <v>33</v>
      </c>
      <c r="C10" s="60" t="s">
        <v>52</v>
      </c>
      <c r="D10" s="50"/>
      <c r="E10" s="50">
        <v>326.70090156999998</v>
      </c>
      <c r="F10" s="50">
        <v>431.04741905015402</v>
      </c>
      <c r="G10" s="50">
        <v>767.55756327956601</v>
      </c>
      <c r="H10" s="50">
        <v>1310.93156287889</v>
      </c>
      <c r="I10" s="50">
        <v>1379.28572061618</v>
      </c>
      <c r="J10" s="78">
        <v>5.2141667553705036</v>
      </c>
      <c r="K10" s="29"/>
      <c r="L10" s="21"/>
      <c r="M10" s="21"/>
      <c r="N10" s="21"/>
      <c r="P10" s="21"/>
      <c r="Q10" s="21"/>
      <c r="R10" s="21"/>
      <c r="S10" s="21"/>
      <c r="T10" s="21"/>
      <c r="U10" s="21"/>
    </row>
    <row r="11" spans="2:21" x14ac:dyDescent="0.3">
      <c r="B11" s="114"/>
      <c r="C11" s="80" t="s">
        <v>56</v>
      </c>
      <c r="D11" s="85"/>
      <c r="E11" s="85">
        <v>11.02215895</v>
      </c>
      <c r="F11" s="85">
        <v>43.987026334966203</v>
      </c>
      <c r="G11" s="85">
        <v>89.616340046364499</v>
      </c>
      <c r="H11" s="85">
        <v>167.34471863750801</v>
      </c>
      <c r="I11" s="85">
        <v>178.73955624840499</v>
      </c>
      <c r="J11" s="86">
        <v>6.8092006151564259</v>
      </c>
      <c r="K11" s="16"/>
      <c r="L11" s="22"/>
      <c r="M11" s="22"/>
      <c r="N11" s="22"/>
      <c r="P11" s="22"/>
      <c r="Q11" s="22"/>
      <c r="R11" s="22"/>
      <c r="S11" s="22"/>
      <c r="T11" s="22"/>
      <c r="U11" s="22"/>
    </row>
    <row r="12" spans="2:21" x14ac:dyDescent="0.3">
      <c r="B12" s="114" t="s">
        <v>28</v>
      </c>
      <c r="C12" s="81" t="s">
        <v>7</v>
      </c>
      <c r="D12" s="83">
        <v>375.89271644870837</v>
      </c>
      <c r="E12" s="83">
        <v>997.41764981890867</v>
      </c>
      <c r="F12" s="83">
        <v>2097.8443680000005</v>
      </c>
      <c r="G12" s="83">
        <v>2632.5987978987359</v>
      </c>
      <c r="H12" s="83">
        <v>3580.6557228892261</v>
      </c>
      <c r="I12" s="83">
        <v>3787.546896642426</v>
      </c>
      <c r="J12" s="84">
        <v>5.7780247464355394</v>
      </c>
      <c r="K12" s="29"/>
      <c r="L12" s="22"/>
      <c r="M12" s="23"/>
      <c r="N12" s="22"/>
      <c r="P12" s="22"/>
      <c r="Q12" s="22"/>
      <c r="R12" s="22"/>
      <c r="S12" s="22"/>
      <c r="T12" s="22"/>
      <c r="U12" s="22"/>
    </row>
    <row r="13" spans="2:21" x14ac:dyDescent="0.3">
      <c r="B13" s="114"/>
      <c r="C13" s="60" t="s">
        <v>52</v>
      </c>
      <c r="D13" s="50">
        <v>315.74988179541339</v>
      </c>
      <c r="E13" s="50">
        <v>837.83082579082941</v>
      </c>
      <c r="F13" s="50">
        <v>1762.1892690000004</v>
      </c>
      <c r="G13" s="50">
        <v>2211.3829900843493</v>
      </c>
      <c r="H13" s="50">
        <v>3007.7508070221311</v>
      </c>
      <c r="I13" s="50">
        <v>3181.539392962984</v>
      </c>
      <c r="J13" s="78">
        <v>5.7780247464355172</v>
      </c>
      <c r="K13" s="29"/>
      <c r="L13" s="22"/>
      <c r="M13" s="23"/>
      <c r="N13" s="22"/>
      <c r="P13" s="22"/>
      <c r="Q13" s="22"/>
      <c r="R13" s="22"/>
      <c r="S13" s="22"/>
      <c r="T13" s="22"/>
      <c r="U13" s="22"/>
    </row>
    <row r="14" spans="2:21" x14ac:dyDescent="0.3">
      <c r="B14" s="114"/>
      <c r="C14" s="80" t="s">
        <v>54</v>
      </c>
      <c r="D14" s="85">
        <v>60.14283465329499</v>
      </c>
      <c r="E14" s="85">
        <v>159.58682402807923</v>
      </c>
      <c r="F14" s="85">
        <v>335.65509900000006</v>
      </c>
      <c r="G14" s="85">
        <v>421.21580781438649</v>
      </c>
      <c r="H14" s="85">
        <v>572.90491586709527</v>
      </c>
      <c r="I14" s="85">
        <v>606.0075036794417</v>
      </c>
      <c r="J14" s="86">
        <v>5.7780247464355394</v>
      </c>
      <c r="K14" s="29"/>
    </row>
    <row r="15" spans="2:21" x14ac:dyDescent="0.3">
      <c r="B15" s="114" t="s">
        <v>29</v>
      </c>
      <c r="C15" s="81" t="s">
        <v>7</v>
      </c>
      <c r="D15" s="83">
        <v>1666.8</v>
      </c>
      <c r="E15" s="83">
        <v>2030.1999999999998</v>
      </c>
      <c r="F15" s="83">
        <v>2077.872467663</v>
      </c>
      <c r="G15" s="83">
        <v>2198.882852486</v>
      </c>
      <c r="H15" s="83">
        <v>2325.029708177</v>
      </c>
      <c r="I15" s="83">
        <v>2398.12656109</v>
      </c>
      <c r="J15" s="84">
        <v>3.143910490946523</v>
      </c>
      <c r="K15" s="29"/>
    </row>
    <row r="16" spans="2:21" x14ac:dyDescent="0.3">
      <c r="B16" s="114"/>
      <c r="C16" s="60" t="s">
        <v>52</v>
      </c>
      <c r="D16" s="50">
        <v>848.3</v>
      </c>
      <c r="E16" s="50">
        <v>1100.5999999999999</v>
      </c>
      <c r="F16" s="50">
        <v>1139.7777454329901</v>
      </c>
      <c r="G16" s="50">
        <v>1206.75047478599</v>
      </c>
      <c r="H16" s="50">
        <v>1269.2238909069899</v>
      </c>
      <c r="I16" s="50">
        <v>1325.85248132999</v>
      </c>
      <c r="J16" s="78">
        <v>4.4616706972426439</v>
      </c>
      <c r="K16" s="29"/>
    </row>
    <row r="17" spans="2:12" x14ac:dyDescent="0.3">
      <c r="B17" s="114"/>
      <c r="C17" s="80" t="s">
        <v>54</v>
      </c>
      <c r="D17" s="85">
        <v>818.5</v>
      </c>
      <c r="E17" s="85">
        <v>929.6</v>
      </c>
      <c r="F17" s="85">
        <v>938.09472223000296</v>
      </c>
      <c r="G17" s="85">
        <v>992.13237770000399</v>
      </c>
      <c r="H17" s="85">
        <v>1055.80581727</v>
      </c>
      <c r="I17" s="85">
        <v>1072.27407976001</v>
      </c>
      <c r="J17" s="86">
        <v>1.5597813746273865</v>
      </c>
      <c r="K17" s="29"/>
    </row>
    <row r="18" spans="2:12" ht="15" customHeight="1" x14ac:dyDescent="0.3">
      <c r="B18" s="114" t="s">
        <v>64</v>
      </c>
      <c r="C18" s="81" t="s">
        <v>7</v>
      </c>
      <c r="D18" s="52"/>
      <c r="E18" s="52">
        <v>6266.6573470000003</v>
      </c>
      <c r="F18" s="52">
        <v>7844.9681016117102</v>
      </c>
      <c r="G18" s="52">
        <v>8951.555841148911</v>
      </c>
      <c r="H18" s="52">
        <v>10369.07008096772</v>
      </c>
      <c r="I18" s="52">
        <v>11411.195893114971</v>
      </c>
      <c r="J18" s="79">
        <v>10.050330492606642</v>
      </c>
      <c r="K18" s="30"/>
      <c r="L18" s="2"/>
    </row>
    <row r="19" spans="2:12" ht="15" customHeight="1" x14ac:dyDescent="0.3">
      <c r="B19" s="114"/>
      <c r="C19" s="88" t="s">
        <v>53</v>
      </c>
      <c r="D19" s="52"/>
      <c r="E19" s="52">
        <v>5269.2396971810913</v>
      </c>
      <c r="F19" s="52">
        <v>5747.1237336117101</v>
      </c>
      <c r="G19" s="52">
        <v>6318.957043250175</v>
      </c>
      <c r="H19" s="52">
        <v>6788.4143580784939</v>
      </c>
      <c r="I19" s="52">
        <v>7623.6489964725452</v>
      </c>
      <c r="J19" s="79">
        <v>12.303825228347876</v>
      </c>
      <c r="K19" s="87"/>
      <c r="L19" s="2"/>
    </row>
    <row r="20" spans="2:12" ht="15" customHeight="1" x14ac:dyDescent="0.3">
      <c r="B20" s="114"/>
      <c r="C20" s="93" t="s">
        <v>52</v>
      </c>
      <c r="D20" s="50"/>
      <c r="E20" s="50">
        <v>4694.8564635700004</v>
      </c>
      <c r="F20" s="50">
        <v>6015.1544295799604</v>
      </c>
      <c r="G20" s="50">
        <v>6935.5808661905803</v>
      </c>
      <c r="H20" s="50">
        <v>8097.8573906133297</v>
      </c>
      <c r="I20" s="50">
        <v>8957.8104723359702</v>
      </c>
      <c r="J20" s="78">
        <v>10.619513782984857</v>
      </c>
      <c r="K20" s="87"/>
      <c r="L20" s="2"/>
    </row>
    <row r="21" spans="2:12" x14ac:dyDescent="0.3">
      <c r="B21" s="114"/>
      <c r="C21" s="60" t="s">
        <v>54</v>
      </c>
      <c r="D21" s="50"/>
      <c r="E21" s="50">
        <v>1571.5239439500001</v>
      </c>
      <c r="F21" s="50">
        <v>1829.81367203175</v>
      </c>
      <c r="G21" s="50">
        <v>2015.97497495833</v>
      </c>
      <c r="H21" s="50">
        <v>2271.2126903543899</v>
      </c>
      <c r="I21" s="50">
        <v>2453.385420779</v>
      </c>
      <c r="J21" s="78">
        <v>8.0209454270081899</v>
      </c>
      <c r="K21" s="16"/>
      <c r="L21" s="2"/>
    </row>
    <row r="22" spans="2:12" s="54" customFormat="1" ht="136.80000000000001" customHeight="1" x14ac:dyDescent="0.3">
      <c r="B22" s="109" t="s">
        <v>69</v>
      </c>
      <c r="C22" s="110"/>
      <c r="D22" s="110"/>
      <c r="E22" s="110"/>
      <c r="F22" s="110"/>
      <c r="G22" s="110"/>
      <c r="H22" s="110"/>
      <c r="I22" s="110"/>
      <c r="J22" s="110"/>
    </row>
  </sheetData>
  <mergeCells count="7">
    <mergeCell ref="B22:J22"/>
    <mergeCell ref="D4:I4"/>
    <mergeCell ref="B15:B17"/>
    <mergeCell ref="B12:B14"/>
    <mergeCell ref="B18:B21"/>
    <mergeCell ref="B6:B8"/>
    <mergeCell ref="B9:B11"/>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5F28-B3A1-41A7-A8C7-822E3D930A6B}">
  <dimension ref="A2:W20"/>
  <sheetViews>
    <sheetView showGridLines="0" workbookViewId="0">
      <selection activeCell="B2" sqref="B2"/>
    </sheetView>
  </sheetViews>
  <sheetFormatPr baseColWidth="10" defaultRowHeight="14.4" x14ac:dyDescent="0.3"/>
  <cols>
    <col min="1" max="1" width="3.44140625" customWidth="1"/>
    <col min="3" max="3" width="20.77734375" customWidth="1"/>
    <col min="4" max="5" width="26.77734375" customWidth="1"/>
    <col min="6" max="6" width="20.44140625" customWidth="1"/>
    <col min="7" max="7" width="23.44140625" customWidth="1"/>
    <col min="8" max="8" width="22.33203125" customWidth="1"/>
    <col min="9" max="9" width="18.33203125" customWidth="1"/>
  </cols>
  <sheetData>
    <row r="2" spans="1:23" s="4" customFormat="1" ht="10.199999999999999" x14ac:dyDescent="0.2">
      <c r="A2" s="15"/>
      <c r="B2" s="25" t="s">
        <v>55</v>
      </c>
      <c r="C2" s="15"/>
      <c r="D2" s="15"/>
      <c r="E2" s="15"/>
      <c r="F2" s="15"/>
      <c r="G2" s="15"/>
      <c r="H2" s="15"/>
      <c r="I2" s="15"/>
      <c r="J2" s="15"/>
      <c r="K2" s="15"/>
    </row>
    <row r="3" spans="1:23" x14ac:dyDescent="0.3">
      <c r="A3" s="14"/>
      <c r="B3" s="14"/>
      <c r="C3" s="14"/>
      <c r="D3" s="14"/>
      <c r="E3" s="14"/>
      <c r="F3" s="14"/>
      <c r="G3" s="14"/>
      <c r="I3" s="36" t="s">
        <v>8</v>
      </c>
      <c r="J3" s="14"/>
      <c r="K3" s="14"/>
    </row>
    <row r="4" spans="1:23" ht="20.399999999999999" x14ac:dyDescent="0.3">
      <c r="A4" s="14"/>
      <c r="B4" s="73"/>
      <c r="C4" s="39" t="s">
        <v>31</v>
      </c>
      <c r="D4" s="39" t="s">
        <v>34</v>
      </c>
      <c r="E4" s="39" t="s">
        <v>35</v>
      </c>
      <c r="F4" s="39" t="s">
        <v>11</v>
      </c>
      <c r="G4" s="39" t="s">
        <v>63</v>
      </c>
      <c r="H4" s="39" t="s">
        <v>26</v>
      </c>
      <c r="I4" s="39" t="s">
        <v>30</v>
      </c>
      <c r="J4" s="14"/>
      <c r="K4" s="19"/>
      <c r="L4" s="18"/>
      <c r="M4" s="18"/>
      <c r="N4" s="18"/>
      <c r="O4" s="18"/>
      <c r="P4" s="18"/>
    </row>
    <row r="5" spans="1:23" ht="15.6" x14ac:dyDescent="0.3">
      <c r="A5" s="14"/>
      <c r="B5" s="74">
        <v>2014</v>
      </c>
      <c r="C5" s="38">
        <v>2911.2948120000001</v>
      </c>
      <c r="D5" s="38"/>
      <c r="E5" s="38"/>
      <c r="F5" s="38">
        <v>1666.747934</v>
      </c>
      <c r="G5" s="38"/>
      <c r="H5" s="38"/>
      <c r="I5" s="38">
        <v>-375.89271644870797</v>
      </c>
      <c r="J5" s="14"/>
      <c r="K5" s="17"/>
      <c r="L5" s="17"/>
      <c r="M5" s="20"/>
      <c r="N5" s="20"/>
      <c r="O5" s="20"/>
      <c r="P5" s="20"/>
      <c r="Q5" s="20"/>
      <c r="R5" s="20"/>
      <c r="S5" s="20"/>
      <c r="T5" s="20"/>
      <c r="U5" s="20"/>
      <c r="V5" s="20"/>
      <c r="W5" s="20"/>
    </row>
    <row r="6" spans="1:23" x14ac:dyDescent="0.3">
      <c r="A6" s="14"/>
      <c r="B6" s="74">
        <v>2015</v>
      </c>
      <c r="C6" s="38">
        <v>3055.0931530000003</v>
      </c>
      <c r="D6" s="38"/>
      <c r="E6" s="38"/>
      <c r="F6" s="38">
        <v>1729.4898439999999</v>
      </c>
      <c r="G6" s="38"/>
      <c r="H6" s="38"/>
      <c r="I6" s="38">
        <v>-452.25615670872497</v>
      </c>
      <c r="J6" s="14"/>
      <c r="M6" s="21"/>
      <c r="N6" s="21"/>
      <c r="O6" s="21"/>
      <c r="P6" s="21"/>
      <c r="Q6" s="21"/>
      <c r="R6" s="21"/>
      <c r="S6" s="21"/>
      <c r="T6" s="21"/>
      <c r="U6" s="21"/>
      <c r="V6" s="21"/>
      <c r="W6" s="21"/>
    </row>
    <row r="7" spans="1:23" x14ac:dyDescent="0.3">
      <c r="A7" s="14"/>
      <c r="B7" s="74">
        <v>2016</v>
      </c>
      <c r="C7" s="38">
        <v>3093.6007370000002</v>
      </c>
      <c r="D7" s="38">
        <v>470.72806587000002</v>
      </c>
      <c r="E7" s="38">
        <v>3564.3288028700003</v>
      </c>
      <c r="F7" s="38">
        <v>1828.727862</v>
      </c>
      <c r="G7" s="38">
        <v>5393.0566648700005</v>
      </c>
      <c r="H7" s="38">
        <v>4931.0251294966029</v>
      </c>
      <c r="I7" s="38">
        <v>-462.03153537339801</v>
      </c>
      <c r="J7" s="14"/>
      <c r="M7" s="22"/>
      <c r="N7" s="22"/>
      <c r="O7" s="22"/>
      <c r="P7" s="22"/>
      <c r="Q7" s="22"/>
      <c r="R7" s="22"/>
      <c r="S7" s="22"/>
      <c r="T7" s="22"/>
      <c r="U7" s="22"/>
      <c r="V7" s="22"/>
      <c r="W7" s="22"/>
    </row>
    <row r="8" spans="1:23" x14ac:dyDescent="0.3">
      <c r="A8" s="14"/>
      <c r="B8" s="74">
        <v>2017</v>
      </c>
      <c r="C8" s="38">
        <v>3443.6425959999997</v>
      </c>
      <c r="D8" s="38">
        <v>220.99684348</v>
      </c>
      <c r="E8" s="38">
        <v>3664.6394394799995</v>
      </c>
      <c r="F8" s="38">
        <v>1897.569794</v>
      </c>
      <c r="G8" s="38">
        <v>5562.20923348</v>
      </c>
      <c r="H8" s="38">
        <v>5032.8053764406714</v>
      </c>
      <c r="I8" s="38">
        <v>-529.40385703932895</v>
      </c>
      <c r="J8" s="14"/>
      <c r="M8" s="22"/>
      <c r="N8" s="22"/>
      <c r="O8" s="22"/>
      <c r="P8" s="22"/>
      <c r="Q8" s="22"/>
      <c r="R8" s="22"/>
      <c r="S8" s="22"/>
      <c r="T8" s="22"/>
      <c r="U8" s="22"/>
      <c r="V8" s="22"/>
      <c r="W8" s="22"/>
    </row>
    <row r="9" spans="1:23" x14ac:dyDescent="0.3">
      <c r="A9" s="14"/>
      <c r="B9" s="74">
        <v>2018</v>
      </c>
      <c r="C9" s="38">
        <v>3440.6659030000001</v>
      </c>
      <c r="D9" s="38">
        <v>340.63932920999997</v>
      </c>
      <c r="E9" s="38">
        <v>3781.3052322100002</v>
      </c>
      <c r="F9" s="38">
        <v>1958.4826499999999</v>
      </c>
      <c r="G9" s="38">
        <v>5739.7878822100001</v>
      </c>
      <c r="H9" s="38">
        <v>4864.4800887169295</v>
      </c>
      <c r="I9" s="38">
        <v>-875.30779349307102</v>
      </c>
      <c r="J9" s="14"/>
      <c r="M9" s="22"/>
      <c r="N9" s="22"/>
      <c r="O9" s="22"/>
      <c r="P9" s="22"/>
      <c r="Q9" s="22"/>
      <c r="R9" s="22"/>
      <c r="S9" s="22"/>
      <c r="T9" s="22"/>
      <c r="U9" s="22"/>
      <c r="V9" s="22"/>
      <c r="W9" s="22"/>
    </row>
    <row r="10" spans="1:23" x14ac:dyDescent="0.3">
      <c r="A10" s="14"/>
      <c r="B10" s="74">
        <v>2019</v>
      </c>
      <c r="C10" s="38">
        <v>3898.5157509999999</v>
      </c>
      <c r="D10" s="38">
        <v>338</v>
      </c>
      <c r="E10" s="38">
        <v>4236.5157509999999</v>
      </c>
      <c r="F10" s="38">
        <v>2030.1415959999999</v>
      </c>
      <c r="G10" s="38">
        <v>6266.6573470000003</v>
      </c>
      <c r="H10" s="38">
        <v>5269.2396971810913</v>
      </c>
      <c r="I10" s="38">
        <v>-997.41764981890901</v>
      </c>
      <c r="J10" s="14"/>
    </row>
    <row r="11" spans="1:23" x14ac:dyDescent="0.3">
      <c r="A11" s="14"/>
      <c r="B11" s="74">
        <v>2020</v>
      </c>
      <c r="C11" s="38">
        <v>4635.9930060000006</v>
      </c>
      <c r="D11" s="38">
        <v>311</v>
      </c>
      <c r="E11" s="38">
        <v>4946.9930060000006</v>
      </c>
      <c r="F11" s="38">
        <v>1850.2042570000001</v>
      </c>
      <c r="G11" s="38">
        <v>6797.1972630000009</v>
      </c>
      <c r="H11" s="38">
        <v>5063.7364517018814</v>
      </c>
      <c r="I11" s="38">
        <v>-1733.46081129812</v>
      </c>
      <c r="J11" s="14"/>
      <c r="M11" s="22"/>
      <c r="N11" s="22"/>
      <c r="O11" s="22"/>
      <c r="P11" s="22"/>
      <c r="Q11" s="22"/>
      <c r="R11" s="22"/>
      <c r="S11" s="22"/>
      <c r="T11" s="22"/>
      <c r="U11" s="22"/>
      <c r="V11" s="22"/>
      <c r="W11" s="22"/>
    </row>
    <row r="12" spans="1:23" x14ac:dyDescent="0.3">
      <c r="A12" s="14"/>
      <c r="B12" s="74">
        <v>2021</v>
      </c>
      <c r="C12" s="38">
        <v>5292.061188563599</v>
      </c>
      <c r="D12" s="38">
        <v>475.03444538512002</v>
      </c>
      <c r="E12" s="38">
        <v>5767.0956339487193</v>
      </c>
      <c r="F12" s="38">
        <v>2077.8724676629899</v>
      </c>
      <c r="G12" s="38">
        <v>7844.9681016117092</v>
      </c>
      <c r="H12" s="38">
        <v>5747.1237336117092</v>
      </c>
      <c r="I12" s="38">
        <v>-2097.844368</v>
      </c>
      <c r="J12" s="14"/>
    </row>
    <row r="13" spans="1:23" x14ac:dyDescent="0.3">
      <c r="A13" s="14"/>
      <c r="B13" s="74">
        <v>2022</v>
      </c>
      <c r="C13" s="38">
        <v>5895.4990853369854</v>
      </c>
      <c r="D13" s="38">
        <v>857.17390332593095</v>
      </c>
      <c r="E13" s="38">
        <v>6752.6729886629164</v>
      </c>
      <c r="F13" s="38">
        <v>2198.88285248599</v>
      </c>
      <c r="G13" s="38">
        <v>8951.5558411489073</v>
      </c>
      <c r="H13" s="38">
        <v>6318.9570432501678</v>
      </c>
      <c r="I13" s="38">
        <v>-2632.59879789874</v>
      </c>
      <c r="J13" s="14"/>
    </row>
    <row r="14" spans="1:23" x14ac:dyDescent="0.3">
      <c r="A14" s="14"/>
      <c r="B14" s="74">
        <v>2023</v>
      </c>
      <c r="C14" s="38">
        <v>6565.7640912743191</v>
      </c>
      <c r="D14" s="38">
        <v>1478.2762815164001</v>
      </c>
      <c r="E14" s="38">
        <v>8044.0403727907196</v>
      </c>
      <c r="F14" s="38">
        <v>2325.02970817699</v>
      </c>
      <c r="G14" s="38">
        <v>10369.070080967709</v>
      </c>
      <c r="H14" s="38">
        <v>6788.4143580784785</v>
      </c>
      <c r="I14" s="38">
        <v>-3580.6557228892302</v>
      </c>
      <c r="J14" s="14"/>
    </row>
    <row r="15" spans="1:23" x14ac:dyDescent="0.3">
      <c r="A15" s="14"/>
      <c r="B15" s="74">
        <v>2024</v>
      </c>
      <c r="C15" s="38">
        <v>7455.0440551603906</v>
      </c>
      <c r="D15" s="38">
        <v>1558.0252768645801</v>
      </c>
      <c r="E15" s="38">
        <v>9013.0693320249702</v>
      </c>
      <c r="F15" s="38">
        <v>2398.12656109</v>
      </c>
      <c r="G15" s="38">
        <v>11411.195893114971</v>
      </c>
      <c r="H15" s="38">
        <v>7623.6489964725406</v>
      </c>
      <c r="I15" s="38">
        <v>-3787.5468966424301</v>
      </c>
      <c r="J15" s="14"/>
    </row>
    <row r="16" spans="1:23" s="1" customFormat="1" ht="89.4" customHeight="1" x14ac:dyDescent="0.3">
      <c r="A16" s="16"/>
      <c r="B16" s="116" t="s">
        <v>66</v>
      </c>
      <c r="C16" s="117"/>
      <c r="D16" s="117"/>
      <c r="E16" s="117"/>
      <c r="F16" s="117"/>
      <c r="G16" s="117"/>
      <c r="H16" s="117"/>
      <c r="I16" s="117"/>
      <c r="J16" s="16"/>
      <c r="K16" s="16"/>
    </row>
    <row r="17" spans="1:11" x14ac:dyDescent="0.3">
      <c r="A17" s="14"/>
      <c r="B17" s="14"/>
      <c r="C17" s="14"/>
      <c r="D17" s="14"/>
      <c r="E17" s="14"/>
      <c r="F17" s="14"/>
      <c r="G17" s="14"/>
      <c r="H17" s="14"/>
      <c r="I17" s="14"/>
      <c r="J17" s="14"/>
      <c r="K17" s="14"/>
    </row>
    <row r="18" spans="1:11" x14ac:dyDescent="0.3">
      <c r="A18" s="14"/>
      <c r="B18" s="27"/>
      <c r="C18" s="14"/>
      <c r="D18" s="14"/>
      <c r="E18" s="14"/>
      <c r="F18" s="14"/>
      <c r="G18" s="14"/>
      <c r="H18" s="14"/>
      <c r="I18" s="14"/>
      <c r="J18" s="14"/>
      <c r="K18" s="14"/>
    </row>
    <row r="19" spans="1:11" x14ac:dyDescent="0.3">
      <c r="A19" s="14"/>
      <c r="B19" s="14"/>
      <c r="C19" s="14"/>
      <c r="D19" s="14"/>
      <c r="E19" s="14"/>
      <c r="F19" s="14"/>
      <c r="G19" s="14"/>
      <c r="H19" s="14"/>
      <c r="I19" s="14"/>
      <c r="J19" s="14"/>
      <c r="K19" s="14"/>
    </row>
    <row r="20" spans="1:11" x14ac:dyDescent="0.3">
      <c r="A20" s="14"/>
      <c r="B20" s="14"/>
      <c r="C20" s="14"/>
      <c r="D20" s="14"/>
      <c r="E20" s="14"/>
      <c r="F20" s="14"/>
      <c r="G20" s="14"/>
      <c r="H20" s="14"/>
      <c r="I20" s="14"/>
      <c r="J20" s="14"/>
      <c r="K20" s="14"/>
    </row>
  </sheetData>
  <mergeCells count="1">
    <mergeCell ref="B16:I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80F1-0E96-48C6-B4E7-DF9BD4C4C60E}">
  <dimension ref="B2:L22"/>
  <sheetViews>
    <sheetView showGridLines="0" zoomScaleNormal="100" zoomScaleSheetLayoutView="96" workbookViewId="0">
      <selection activeCell="B15" sqref="B15:J15"/>
    </sheetView>
  </sheetViews>
  <sheetFormatPr baseColWidth="10" defaultRowHeight="14.4" x14ac:dyDescent="0.3"/>
  <cols>
    <col min="1" max="1" width="2.77734375" customWidth="1"/>
    <col min="2" max="2" width="19.44140625" customWidth="1"/>
    <col min="3" max="3" width="13.6640625" bestFit="1" customWidth="1"/>
  </cols>
  <sheetData>
    <row r="2" spans="2:12" s="1" customFormat="1" x14ac:dyDescent="0.3">
      <c r="B2" s="94" t="s">
        <v>70</v>
      </c>
    </row>
    <row r="3" spans="2:12" x14ac:dyDescent="0.3">
      <c r="J3" s="31"/>
    </row>
    <row r="4" spans="2:12" ht="32.549999999999997" customHeight="1" x14ac:dyDescent="0.3">
      <c r="B4" s="56"/>
      <c r="C4" s="57"/>
      <c r="D4" s="118" t="s">
        <v>12</v>
      </c>
      <c r="E4" s="118"/>
      <c r="F4" s="118"/>
      <c r="G4" s="118"/>
      <c r="H4" s="118"/>
      <c r="I4" s="118"/>
      <c r="J4" s="59" t="s">
        <v>65</v>
      </c>
    </row>
    <row r="5" spans="2:12" x14ac:dyDescent="0.3">
      <c r="C5" s="58"/>
      <c r="D5" s="49">
        <v>2014</v>
      </c>
      <c r="E5" s="49">
        <v>2019</v>
      </c>
      <c r="F5" s="49" t="s">
        <v>2</v>
      </c>
      <c r="G5" s="49" t="s">
        <v>3</v>
      </c>
      <c r="H5" s="49" t="s">
        <v>4</v>
      </c>
      <c r="I5" s="49" t="s">
        <v>5</v>
      </c>
      <c r="J5" s="49" t="s">
        <v>6</v>
      </c>
      <c r="L5" s="14"/>
    </row>
    <row r="6" spans="2:12" x14ac:dyDescent="0.3">
      <c r="B6" s="119" t="s">
        <v>36</v>
      </c>
      <c r="C6" s="90" t="s">
        <v>7</v>
      </c>
      <c r="D6" s="83">
        <v>4.8</v>
      </c>
      <c r="E6" s="83">
        <v>5.4</v>
      </c>
      <c r="F6" s="83">
        <v>6.1983158486997496</v>
      </c>
      <c r="G6" s="83">
        <v>6.1212026903997296</v>
      </c>
      <c r="H6" s="83">
        <v>5.9018752510997299</v>
      </c>
      <c r="I6" s="83">
        <v>6.3043457625997403</v>
      </c>
      <c r="J6" s="91">
        <v>6.8193666313942483E-2</v>
      </c>
      <c r="K6" s="32"/>
    </row>
    <row r="7" spans="2:12" x14ac:dyDescent="0.3">
      <c r="B7" s="120"/>
      <c r="C7" s="60" t="s">
        <v>52</v>
      </c>
      <c r="D7" s="50">
        <v>3.9</v>
      </c>
      <c r="E7" s="50">
        <v>4.5</v>
      </c>
      <c r="F7" s="50">
        <v>5.2384413469999904</v>
      </c>
      <c r="G7" s="50">
        <v>5.1803351359999601</v>
      </c>
      <c r="H7" s="50">
        <v>4.9190255109999503</v>
      </c>
      <c r="I7" s="50">
        <v>5.2215070799999701</v>
      </c>
      <c r="J7" s="51">
        <v>6.1492173261474027E-2</v>
      </c>
      <c r="K7" s="14"/>
    </row>
    <row r="8" spans="2:12" x14ac:dyDescent="0.3">
      <c r="B8" s="120"/>
      <c r="C8" s="80" t="s">
        <v>54</v>
      </c>
      <c r="D8" s="85">
        <v>0.9</v>
      </c>
      <c r="E8" s="85">
        <v>0.9</v>
      </c>
      <c r="F8" s="85">
        <v>0.95987450169976396</v>
      </c>
      <c r="G8" s="85">
        <v>0.94086755439977099</v>
      </c>
      <c r="H8" s="85">
        <v>0.98284974009978299</v>
      </c>
      <c r="I8" s="85">
        <v>1.08283868259977</v>
      </c>
      <c r="J8" s="89">
        <v>0.10173370192867501</v>
      </c>
      <c r="K8" s="14"/>
    </row>
    <row r="9" spans="2:12" x14ac:dyDescent="0.3">
      <c r="B9" s="114" t="s">
        <v>37</v>
      </c>
      <c r="C9" s="90" t="s">
        <v>7</v>
      </c>
      <c r="D9" s="83">
        <v>0</v>
      </c>
      <c r="E9" s="83">
        <v>0.4</v>
      </c>
      <c r="F9" s="83">
        <v>0.56234899409999906</v>
      </c>
      <c r="G9" s="83">
        <v>0.90062206119999799</v>
      </c>
      <c r="H9" s="83">
        <v>1.0338874567</v>
      </c>
      <c r="I9" s="83">
        <v>0.89794716619999304</v>
      </c>
      <c r="J9" s="91">
        <v>-0.13148461142367102</v>
      </c>
      <c r="K9" s="32"/>
    </row>
    <row r="10" spans="2:12" x14ac:dyDescent="0.3">
      <c r="B10" s="114"/>
      <c r="C10" s="60" t="s">
        <v>52</v>
      </c>
      <c r="D10" s="50">
        <v>0</v>
      </c>
      <c r="E10" s="50">
        <v>0.4</v>
      </c>
      <c r="F10" s="50">
        <v>0.53637873000000003</v>
      </c>
      <c r="G10" s="50">
        <v>0.81737478500000005</v>
      </c>
      <c r="H10" s="50">
        <v>0.90348478300000001</v>
      </c>
      <c r="I10" s="50">
        <v>0.74808397199999999</v>
      </c>
      <c r="J10" s="51">
        <v>-0.17200158090543072</v>
      </c>
      <c r="K10" s="14"/>
    </row>
    <row r="11" spans="2:12" x14ac:dyDescent="0.3">
      <c r="B11" s="114"/>
      <c r="C11" s="60" t="s">
        <v>54</v>
      </c>
      <c r="D11" s="50">
        <v>0</v>
      </c>
      <c r="E11" s="50">
        <v>0.01</v>
      </c>
      <c r="F11" s="50">
        <v>2.5970264099999401E-2</v>
      </c>
      <c r="G11" s="50">
        <v>8.3247276199998499E-2</v>
      </c>
      <c r="H11" s="50">
        <v>0.130402673699995</v>
      </c>
      <c r="I11" s="50">
        <v>0.149863194199993</v>
      </c>
      <c r="J11" s="51">
        <v>0.14923406052830604</v>
      </c>
      <c r="K11" s="14"/>
    </row>
    <row r="12" spans="2:12" x14ac:dyDescent="0.3">
      <c r="B12" s="114" t="s">
        <v>29</v>
      </c>
      <c r="C12" s="90" t="s">
        <v>7</v>
      </c>
      <c r="D12" s="83">
        <v>3.2</v>
      </c>
      <c r="E12" s="83">
        <v>3.9000000000000004</v>
      </c>
      <c r="F12" s="83">
        <v>3.921967</v>
      </c>
      <c r="G12" s="83">
        <v>4.1013229999999998</v>
      </c>
      <c r="H12" s="83">
        <v>4.3620349999999997</v>
      </c>
      <c r="I12" s="83">
        <v>4.5400450000000001</v>
      </c>
      <c r="J12" s="91">
        <v>4.080893436205818E-2</v>
      </c>
      <c r="K12" s="32"/>
    </row>
    <row r="13" spans="2:12" x14ac:dyDescent="0.3">
      <c r="B13" s="114"/>
      <c r="C13" s="60" t="s">
        <v>52</v>
      </c>
      <c r="D13" s="50">
        <v>1.5</v>
      </c>
      <c r="E13" s="50">
        <v>1.8</v>
      </c>
      <c r="F13" s="50">
        <v>1.8071969999999999</v>
      </c>
      <c r="G13" s="50">
        <v>1.8628119999999999</v>
      </c>
      <c r="H13" s="50">
        <v>1.980378</v>
      </c>
      <c r="I13" s="50">
        <v>2.0814279999999998</v>
      </c>
      <c r="J13" s="51">
        <v>5.1025612282099612E-2</v>
      </c>
      <c r="K13" s="32"/>
    </row>
    <row r="14" spans="2:12" x14ac:dyDescent="0.3">
      <c r="B14" s="114"/>
      <c r="C14" s="60" t="s">
        <v>54</v>
      </c>
      <c r="D14" s="50">
        <v>1.7</v>
      </c>
      <c r="E14" s="50">
        <v>2.1</v>
      </c>
      <c r="F14" s="50">
        <v>2.11477</v>
      </c>
      <c r="G14" s="50">
        <v>2.2385109999999999</v>
      </c>
      <c r="H14" s="50">
        <v>2.3816570000000001</v>
      </c>
      <c r="I14" s="50">
        <v>2.4586169999999998</v>
      </c>
      <c r="J14" s="51">
        <v>3.2313637102235837E-2</v>
      </c>
      <c r="K14" s="32"/>
    </row>
    <row r="15" spans="2:12" s="55" customFormat="1" ht="100.95" customHeight="1" x14ac:dyDescent="0.3">
      <c r="B15" s="121" t="s">
        <v>74</v>
      </c>
      <c r="C15" s="122"/>
      <c r="D15" s="122"/>
      <c r="E15" s="122"/>
      <c r="F15" s="122"/>
      <c r="G15" s="122"/>
      <c r="H15" s="122"/>
      <c r="I15" s="122"/>
      <c r="J15" s="122"/>
    </row>
    <row r="22" spans="3:3" x14ac:dyDescent="0.3">
      <c r="C22" s="33"/>
    </row>
  </sheetData>
  <mergeCells count="5">
    <mergeCell ref="D4:I4"/>
    <mergeCell ref="B6:B8"/>
    <mergeCell ref="B9:B11"/>
    <mergeCell ref="B12:B14"/>
    <mergeCell ref="B15:J15"/>
  </mergeCells>
  <pageMargins left="0.7" right="0.7" top="0.75" bottom="0.75" header="0.3" footer="0.3"/>
  <pageSetup paperSize="9" scale="61" orientation="portrait" r:id="rId1"/>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B1C3D-4BFE-40AA-82E8-27BD97FEDB78}">
  <dimension ref="B2:I64"/>
  <sheetViews>
    <sheetView showGridLines="0" workbookViewId="0">
      <selection activeCell="B2" sqref="B2"/>
    </sheetView>
  </sheetViews>
  <sheetFormatPr baseColWidth="10" defaultColWidth="11.44140625" defaultRowHeight="10.199999999999999" x14ac:dyDescent="0.2"/>
  <cols>
    <col min="1" max="1" width="2.33203125" style="3" customWidth="1"/>
    <col min="2" max="2" width="35.6640625" style="3" customWidth="1"/>
    <col min="3" max="9" width="12.6640625" style="3" customWidth="1"/>
    <col min="10" max="16384" width="11.44140625" style="3"/>
  </cols>
  <sheetData>
    <row r="2" spans="2:9" s="4" customFormat="1" x14ac:dyDescent="0.2">
      <c r="B2" s="7" t="s">
        <v>78</v>
      </c>
    </row>
    <row r="3" spans="2:9" x14ac:dyDescent="0.2">
      <c r="I3" s="8"/>
    </row>
    <row r="4" spans="2:9" ht="15" customHeight="1" x14ac:dyDescent="0.3">
      <c r="B4"/>
      <c r="C4"/>
      <c r="D4" s="6"/>
      <c r="I4" s="77" t="s">
        <v>8</v>
      </c>
    </row>
    <row r="5" spans="2:9" ht="18.45" customHeight="1" x14ac:dyDescent="0.2">
      <c r="B5" s="66" t="s">
        <v>9</v>
      </c>
      <c r="C5" s="61" t="s">
        <v>10</v>
      </c>
      <c r="D5" s="61" t="s">
        <v>0</v>
      </c>
      <c r="E5" s="61" t="s">
        <v>1</v>
      </c>
      <c r="F5" s="61" t="s">
        <v>2</v>
      </c>
      <c r="G5" s="61" t="s">
        <v>3</v>
      </c>
      <c r="H5" s="61" t="s">
        <v>4</v>
      </c>
      <c r="I5" s="61" t="s">
        <v>5</v>
      </c>
    </row>
    <row r="6" spans="2:9" ht="12" customHeight="1" x14ac:dyDescent="0.2">
      <c r="B6" s="67" t="s">
        <v>38</v>
      </c>
      <c r="C6" s="64">
        <v>263.17064199999999</v>
      </c>
      <c r="D6" s="62">
        <v>443.16197699999998</v>
      </c>
      <c r="E6" s="62">
        <v>813.126848</v>
      </c>
      <c r="F6" s="62">
        <v>1208.9932704661801</v>
      </c>
      <c r="G6" s="62">
        <v>1463.5661490987638</v>
      </c>
      <c r="H6" s="75">
        <v>1673.6289717891921</v>
      </c>
      <c r="I6" s="75">
        <v>1918.6126334066319</v>
      </c>
    </row>
    <row r="7" spans="2:9" ht="12" customHeight="1" x14ac:dyDescent="0.2">
      <c r="B7" s="67" t="s">
        <v>40</v>
      </c>
      <c r="C7" s="64">
        <v>0</v>
      </c>
      <c r="D7" s="62">
        <v>105.70153999999999</v>
      </c>
      <c r="E7" s="62">
        <v>286.61221399999999</v>
      </c>
      <c r="F7" s="62">
        <v>498.58951360767475</v>
      </c>
      <c r="G7" s="62">
        <v>759.19400411118443</v>
      </c>
      <c r="H7" s="75">
        <v>918.42174916410556</v>
      </c>
      <c r="I7" s="75">
        <v>1045.474510051537</v>
      </c>
    </row>
    <row r="8" spans="2:9" ht="12" customHeight="1" x14ac:dyDescent="0.2">
      <c r="B8" s="67" t="s">
        <v>39</v>
      </c>
      <c r="C8" s="64">
        <v>400.748806</v>
      </c>
      <c r="D8" s="62">
        <v>467.63451600000002</v>
      </c>
      <c r="E8" s="62">
        <v>483.71616599999999</v>
      </c>
      <c r="F8" s="62">
        <v>461.11953123469567</v>
      </c>
      <c r="G8" s="62">
        <v>447.08369656171942</v>
      </c>
      <c r="H8" s="75">
        <v>499.28167896948599</v>
      </c>
      <c r="I8" s="75">
        <v>527.23111897186425</v>
      </c>
    </row>
    <row r="9" spans="2:9" ht="12" customHeight="1" x14ac:dyDescent="0.2">
      <c r="B9" s="67" t="s">
        <v>41</v>
      </c>
      <c r="C9" s="64">
        <v>252.36039700000001</v>
      </c>
      <c r="D9" s="62">
        <v>253.34969000000001</v>
      </c>
      <c r="E9" s="62">
        <v>246.62329</v>
      </c>
      <c r="F9" s="62">
        <v>251.40496816201158</v>
      </c>
      <c r="G9" s="62">
        <v>334.93467987801984</v>
      </c>
      <c r="H9" s="75">
        <v>388.61493868701569</v>
      </c>
      <c r="I9" s="75">
        <v>431.66517726601279</v>
      </c>
    </row>
    <row r="10" spans="2:9" ht="12" customHeight="1" x14ac:dyDescent="0.2">
      <c r="B10" s="67" t="s">
        <v>42</v>
      </c>
      <c r="C10" s="64">
        <v>0</v>
      </c>
      <c r="D10" s="63">
        <v>38.765911000000003</v>
      </c>
      <c r="E10" s="63">
        <v>113.733525</v>
      </c>
      <c r="F10" s="63">
        <v>160.31407434599089</v>
      </c>
      <c r="G10" s="63">
        <v>202.10922055999291</v>
      </c>
      <c r="H10" s="76">
        <v>231.79737626499281</v>
      </c>
      <c r="I10" s="76">
        <v>254.41715655698511</v>
      </c>
    </row>
    <row r="11" spans="2:9" ht="12" customHeight="1" x14ac:dyDescent="0.2">
      <c r="B11" s="67" t="s">
        <v>43</v>
      </c>
      <c r="C11" s="65">
        <v>0</v>
      </c>
      <c r="D11" s="63">
        <v>0</v>
      </c>
      <c r="E11" s="63">
        <v>53.184947999999999</v>
      </c>
      <c r="F11" s="63">
        <v>102.11650893048071</v>
      </c>
      <c r="G11" s="63">
        <v>126.0683808053015</v>
      </c>
      <c r="H11" s="76">
        <v>143.08210353088378</v>
      </c>
      <c r="I11" s="76">
        <v>241.20685192261899</v>
      </c>
    </row>
    <row r="12" spans="2:9" ht="12" customHeight="1" x14ac:dyDescent="0.2">
      <c r="B12" s="67" t="s">
        <v>44</v>
      </c>
      <c r="C12" s="65">
        <v>145.976844</v>
      </c>
      <c r="D12" s="63">
        <v>167.71229400000001</v>
      </c>
      <c r="E12" s="63">
        <v>167.75421499999999</v>
      </c>
      <c r="F12" s="63">
        <v>182.0644888303257</v>
      </c>
      <c r="G12" s="63">
        <v>209.94134576655259</v>
      </c>
      <c r="H12" s="76">
        <v>220.16771435271431</v>
      </c>
      <c r="I12" s="76">
        <v>220.43470190334682</v>
      </c>
    </row>
    <row r="13" spans="2:9" ht="12" customHeight="1" x14ac:dyDescent="0.2">
      <c r="B13" s="67" t="s">
        <v>47</v>
      </c>
      <c r="C13" s="65">
        <v>0</v>
      </c>
      <c r="D13" s="63">
        <v>25.921232</v>
      </c>
      <c r="E13" s="63">
        <v>110.499244</v>
      </c>
      <c r="F13" s="63">
        <v>134.02527578600001</v>
      </c>
      <c r="G13" s="63">
        <v>161.42689412599998</v>
      </c>
      <c r="H13" s="76">
        <v>145.87687546800001</v>
      </c>
      <c r="I13" s="76">
        <v>180.79510561700002</v>
      </c>
    </row>
    <row r="14" spans="2:9" ht="12" customHeight="1" x14ac:dyDescent="0.2">
      <c r="B14" s="67" t="s">
        <v>45</v>
      </c>
      <c r="C14" s="65">
        <v>0</v>
      </c>
      <c r="D14" s="63">
        <v>0</v>
      </c>
      <c r="E14" s="63">
        <v>0</v>
      </c>
      <c r="F14" s="63">
        <v>0</v>
      </c>
      <c r="G14" s="63">
        <v>48.878039332000206</v>
      </c>
      <c r="H14" s="76">
        <v>112.627548231999</v>
      </c>
      <c r="I14" s="76">
        <v>175.3520745970018</v>
      </c>
    </row>
    <row r="15" spans="2:9" ht="12" customHeight="1" x14ac:dyDescent="0.2">
      <c r="B15" s="67" t="s">
        <v>46</v>
      </c>
      <c r="C15" s="65">
        <v>0</v>
      </c>
      <c r="D15" s="62">
        <v>31.092483000000001</v>
      </c>
      <c r="E15" s="62">
        <v>71.857693999999995</v>
      </c>
      <c r="F15" s="62">
        <v>80.809410474004295</v>
      </c>
      <c r="G15" s="62">
        <v>155.71980938000951</v>
      </c>
      <c r="H15" s="75">
        <v>183.60916801591671</v>
      </c>
      <c r="I15" s="75">
        <v>172.4821830861562</v>
      </c>
    </row>
    <row r="16" spans="2:9" ht="121.2" customHeight="1" x14ac:dyDescent="0.3">
      <c r="B16" s="123" t="s">
        <v>67</v>
      </c>
      <c r="C16" s="124"/>
      <c r="D16" s="124"/>
      <c r="E16" s="124"/>
      <c r="F16" s="124"/>
      <c r="G16" s="125"/>
      <c r="H16" s="125"/>
      <c r="I16" s="125"/>
    </row>
    <row r="17" spans="2:9" x14ac:dyDescent="0.2">
      <c r="B17" s="10"/>
      <c r="H17" s="9"/>
      <c r="I17" s="9"/>
    </row>
    <row r="18" spans="2:9" x14ac:dyDescent="0.2">
      <c r="B18" s="68"/>
      <c r="C18" s="5"/>
      <c r="H18" s="9"/>
      <c r="I18" s="9"/>
    </row>
    <row r="19" spans="2:9" x14ac:dyDescent="0.2">
      <c r="B19" s="11"/>
      <c r="C19" s="5"/>
      <c r="H19" s="9"/>
      <c r="I19" s="9"/>
    </row>
    <row r="20" spans="2:9" x14ac:dyDescent="0.2">
      <c r="H20" s="9"/>
      <c r="I20" s="9"/>
    </row>
    <row r="21" spans="2:9" ht="13.2" x14ac:dyDescent="0.25">
      <c r="B21" s="12"/>
      <c r="H21" s="9"/>
      <c r="I21" s="9"/>
    </row>
    <row r="64" spans="2:2" x14ac:dyDescent="0.2">
      <c r="B64" s="13"/>
    </row>
  </sheetData>
  <mergeCells count="1">
    <mergeCell ref="B16:I16"/>
  </mergeCells>
  <pageMargins left="0.70866141732283472" right="0.70866141732283472" top="0.48" bottom="0.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D306-A5B3-4315-AAF1-43AABF5A6C5F}">
  <sheetPr>
    <tabColor theme="0"/>
  </sheetPr>
  <dimension ref="B2:K25"/>
  <sheetViews>
    <sheetView showGridLines="0" tabSelected="1" topLeftCell="A10" workbookViewId="0">
      <selection activeCell="J17" sqref="J17"/>
    </sheetView>
  </sheetViews>
  <sheetFormatPr baseColWidth="10" defaultRowHeight="14.4" x14ac:dyDescent="0.3"/>
  <cols>
    <col min="1" max="1" width="2.6640625" customWidth="1"/>
    <col min="2" max="2" width="18.77734375" customWidth="1"/>
    <col min="3" max="3" width="19.88671875" customWidth="1"/>
    <col min="4" max="4" width="21.6640625" customWidth="1"/>
    <col min="5" max="5" width="18.33203125" customWidth="1"/>
    <col min="6" max="6" width="14.44140625" customWidth="1"/>
    <col min="7" max="7" width="15" customWidth="1"/>
    <col min="9" max="9" width="13.44140625" bestFit="1" customWidth="1"/>
    <col min="10" max="10" width="12" bestFit="1" customWidth="1"/>
  </cols>
  <sheetData>
    <row r="2" spans="2:11" x14ac:dyDescent="0.3">
      <c r="B2" s="10" t="s">
        <v>57</v>
      </c>
      <c r="C2" s="3"/>
      <c r="D2" s="3"/>
      <c r="E2" s="3"/>
      <c r="F2" s="3"/>
      <c r="G2" s="3"/>
    </row>
    <row r="3" spans="2:11" x14ac:dyDescent="0.3">
      <c r="B3" s="27"/>
      <c r="C3" s="27"/>
      <c r="D3" s="27"/>
      <c r="E3" s="27"/>
      <c r="F3" s="27"/>
      <c r="G3" s="27"/>
      <c r="H3" s="14"/>
      <c r="I3" s="14"/>
      <c r="J3" s="14"/>
      <c r="K3" s="14"/>
    </row>
    <row r="4" spans="2:11" s="70" customFormat="1" x14ac:dyDescent="0.3">
      <c r="B4" s="103" t="s">
        <v>68</v>
      </c>
      <c r="C4" s="104"/>
      <c r="D4" s="104"/>
      <c r="E4" s="104"/>
      <c r="F4" s="104"/>
      <c r="G4" s="105"/>
      <c r="H4" s="71"/>
      <c r="I4" s="71"/>
      <c r="J4" s="71"/>
      <c r="K4" s="71"/>
    </row>
    <row r="5" spans="2:11" ht="31.8" x14ac:dyDescent="0.3">
      <c r="B5" s="106" t="s">
        <v>14</v>
      </c>
      <c r="C5" s="106"/>
      <c r="D5" s="40" t="s">
        <v>22</v>
      </c>
      <c r="E5" s="41" t="s">
        <v>50</v>
      </c>
      <c r="F5" s="41" t="s">
        <v>49</v>
      </c>
      <c r="G5" s="41" t="s">
        <v>48</v>
      </c>
      <c r="H5" s="14"/>
      <c r="I5" s="14"/>
      <c r="J5" s="14"/>
      <c r="K5" s="14"/>
    </row>
    <row r="6" spans="2:11" x14ac:dyDescent="0.3">
      <c r="B6" s="106" t="s">
        <v>13</v>
      </c>
      <c r="C6" s="106" t="s">
        <v>20</v>
      </c>
      <c r="D6" s="37" t="s">
        <v>16</v>
      </c>
      <c r="E6" s="42">
        <v>29.7</v>
      </c>
      <c r="F6" s="45">
        <v>5</v>
      </c>
      <c r="G6" s="42">
        <f>E6-F6</f>
        <v>24.7</v>
      </c>
      <c r="H6" s="14"/>
      <c r="I6" s="14"/>
      <c r="J6" s="14"/>
      <c r="K6" s="14"/>
    </row>
    <row r="7" spans="2:11" x14ac:dyDescent="0.3">
      <c r="B7" s="106"/>
      <c r="C7" s="106"/>
      <c r="D7" s="37" t="s">
        <v>17</v>
      </c>
      <c r="E7" s="43">
        <v>2.8</v>
      </c>
      <c r="F7" s="42" t="s">
        <v>60</v>
      </c>
      <c r="G7" s="43">
        <f>E7</f>
        <v>2.8</v>
      </c>
      <c r="H7" s="92"/>
      <c r="I7" s="14"/>
      <c r="J7" s="14"/>
      <c r="K7" s="14"/>
    </row>
    <row r="8" spans="2:11" x14ac:dyDescent="0.3">
      <c r="B8" s="106" t="s">
        <v>77</v>
      </c>
      <c r="C8" s="99" t="s">
        <v>21</v>
      </c>
      <c r="D8" s="37" t="s">
        <v>15</v>
      </c>
      <c r="E8" s="42">
        <v>2.2000000000000002</v>
      </c>
      <c r="F8" s="42" t="s">
        <v>76</v>
      </c>
      <c r="G8" s="42">
        <f>E8</f>
        <v>2.2000000000000002</v>
      </c>
      <c r="H8" s="32"/>
      <c r="I8" s="14"/>
      <c r="J8" s="14"/>
      <c r="K8" s="14"/>
    </row>
    <row r="9" spans="2:11" x14ac:dyDescent="0.3">
      <c r="B9" s="106"/>
      <c r="C9" s="106" t="s">
        <v>19</v>
      </c>
      <c r="D9" s="37" t="s">
        <v>18</v>
      </c>
      <c r="E9" s="44">
        <v>1.5</v>
      </c>
      <c r="F9" s="42" t="s">
        <v>59</v>
      </c>
      <c r="G9" s="42">
        <f>E9</f>
        <v>1.5</v>
      </c>
      <c r="H9" s="32"/>
      <c r="I9" s="14"/>
      <c r="J9" s="14"/>
      <c r="K9" s="14"/>
    </row>
    <row r="10" spans="2:11" x14ac:dyDescent="0.3">
      <c r="B10" s="106"/>
      <c r="C10" s="106"/>
      <c r="D10" s="37" t="s">
        <v>51</v>
      </c>
      <c r="E10" s="44">
        <v>7.6</v>
      </c>
      <c r="F10" s="42">
        <v>3.2</v>
      </c>
      <c r="G10" s="42">
        <f>E10-F10</f>
        <v>4.3999999999999995</v>
      </c>
      <c r="H10" s="32"/>
      <c r="I10" s="14"/>
      <c r="J10" s="14"/>
      <c r="K10" s="14"/>
    </row>
    <row r="11" spans="2:11" x14ac:dyDescent="0.3">
      <c r="B11" s="106" t="s">
        <v>61</v>
      </c>
      <c r="C11" s="99" t="s">
        <v>21</v>
      </c>
      <c r="D11" s="37" t="s">
        <v>15</v>
      </c>
      <c r="E11" s="42">
        <v>0</v>
      </c>
      <c r="F11" s="42" t="s">
        <v>76</v>
      </c>
      <c r="G11" s="42">
        <f>E11</f>
        <v>0</v>
      </c>
      <c r="H11" s="32"/>
      <c r="I11" s="28"/>
      <c r="J11" s="14"/>
      <c r="K11" s="14"/>
    </row>
    <row r="12" spans="2:11" x14ac:dyDescent="0.3">
      <c r="B12" s="106"/>
      <c r="C12" s="106" t="s">
        <v>19</v>
      </c>
      <c r="D12" s="37" t="s">
        <v>18</v>
      </c>
      <c r="E12" s="44">
        <v>0.5</v>
      </c>
      <c r="F12" s="42" t="s">
        <v>59</v>
      </c>
      <c r="G12" s="42">
        <f>E12</f>
        <v>0.5</v>
      </c>
      <c r="H12" s="32"/>
      <c r="I12" s="14"/>
      <c r="J12" s="14"/>
      <c r="K12" s="14"/>
    </row>
    <row r="13" spans="2:11" x14ac:dyDescent="0.3">
      <c r="B13" s="106"/>
      <c r="C13" s="106"/>
      <c r="D13" s="37" t="s">
        <v>51</v>
      </c>
      <c r="E13" s="44">
        <v>1.4</v>
      </c>
      <c r="F13" s="42">
        <v>0.6</v>
      </c>
      <c r="G13" s="42">
        <f>E13-F13</f>
        <v>0.79999999999999993</v>
      </c>
      <c r="H13" s="32"/>
      <c r="I13" s="14"/>
      <c r="J13" s="14"/>
      <c r="K13" s="14"/>
    </row>
    <row r="14" spans="2:11" x14ac:dyDescent="0.3">
      <c r="B14" s="106" t="s">
        <v>27</v>
      </c>
      <c r="C14" s="106"/>
      <c r="D14" s="37" t="s">
        <v>25</v>
      </c>
      <c r="E14" s="43">
        <f>E6+E7+E8+E9+E10+E11+E13+E12</f>
        <v>45.7</v>
      </c>
      <c r="F14" s="45">
        <f>F6+F10+F13</f>
        <v>8.7999999999999989</v>
      </c>
      <c r="G14" s="43">
        <f>SUM(G6:G13)</f>
        <v>36.9</v>
      </c>
      <c r="H14" s="32"/>
      <c r="I14" s="14"/>
      <c r="J14" s="14"/>
      <c r="K14" s="14"/>
    </row>
    <row r="15" spans="2:11" ht="23.55" customHeight="1" x14ac:dyDescent="0.3">
      <c r="B15" s="46"/>
      <c r="C15" s="46"/>
      <c r="D15" s="47"/>
      <c r="E15" s="34"/>
      <c r="F15" s="48"/>
      <c r="G15" s="34"/>
      <c r="H15" s="14"/>
      <c r="I15" s="14"/>
      <c r="J15" s="14"/>
      <c r="K15" s="14"/>
    </row>
    <row r="16" spans="2:11" s="70" customFormat="1" ht="18" customHeight="1" x14ac:dyDescent="0.3">
      <c r="B16" s="107" t="s">
        <v>72</v>
      </c>
      <c r="C16" s="107"/>
      <c r="D16" s="107"/>
      <c r="E16" s="107"/>
      <c r="F16" s="107"/>
      <c r="G16" s="107"/>
      <c r="H16" s="71"/>
      <c r="I16" s="72"/>
      <c r="J16" s="71"/>
      <c r="K16" s="71"/>
    </row>
    <row r="17" spans="2:11" s="70" customFormat="1" ht="36.450000000000003" customHeight="1" x14ac:dyDescent="0.3">
      <c r="B17" s="102" t="s">
        <v>14</v>
      </c>
      <c r="C17" s="102"/>
      <c r="D17" s="95" t="s">
        <v>22</v>
      </c>
      <c r="E17" s="96" t="s">
        <v>50</v>
      </c>
      <c r="F17" s="96" t="s">
        <v>58</v>
      </c>
      <c r="G17" s="96" t="s">
        <v>48</v>
      </c>
      <c r="H17" s="71"/>
      <c r="I17" s="72"/>
      <c r="J17" s="71"/>
      <c r="K17" s="71"/>
    </row>
    <row r="18" spans="2:11" ht="18" customHeight="1" x14ac:dyDescent="0.3">
      <c r="B18" s="108" t="s">
        <v>13</v>
      </c>
      <c r="C18" s="108" t="s">
        <v>23</v>
      </c>
      <c r="D18" s="26" t="s">
        <v>16</v>
      </c>
      <c r="E18" s="69">
        <v>12.8</v>
      </c>
      <c r="F18" s="42" t="s">
        <v>76</v>
      </c>
      <c r="G18" s="42" t="s">
        <v>76</v>
      </c>
      <c r="H18" s="14"/>
      <c r="I18" s="14"/>
      <c r="J18" s="14"/>
      <c r="K18" s="14"/>
    </row>
    <row r="19" spans="2:11" x14ac:dyDescent="0.3">
      <c r="B19" s="106"/>
      <c r="C19" s="106"/>
      <c r="D19" s="37" t="s">
        <v>17</v>
      </c>
      <c r="E19" s="43">
        <v>0.6</v>
      </c>
      <c r="F19" s="42" t="s">
        <v>76</v>
      </c>
      <c r="G19" s="42" t="s">
        <v>76</v>
      </c>
      <c r="H19" s="14"/>
      <c r="I19" s="14"/>
      <c r="J19" s="14"/>
      <c r="K19" s="14"/>
    </row>
    <row r="20" spans="2:11" x14ac:dyDescent="0.3">
      <c r="B20" s="106" t="s">
        <v>77</v>
      </c>
      <c r="C20" s="106" t="s">
        <v>19</v>
      </c>
      <c r="D20" s="37" t="s">
        <v>18</v>
      </c>
      <c r="E20" s="42">
        <v>3.4</v>
      </c>
      <c r="F20" s="42" t="s">
        <v>76</v>
      </c>
      <c r="G20" s="42" t="s">
        <v>76</v>
      </c>
      <c r="H20" s="14"/>
      <c r="I20" s="14"/>
      <c r="J20" s="14"/>
      <c r="K20" s="14"/>
    </row>
    <row r="21" spans="2:11" x14ac:dyDescent="0.3">
      <c r="B21" s="106"/>
      <c r="C21" s="106"/>
      <c r="D21" s="37" t="s">
        <v>24</v>
      </c>
      <c r="E21" s="42">
        <v>1.3</v>
      </c>
      <c r="F21" s="42" t="s">
        <v>76</v>
      </c>
      <c r="G21" s="42" t="s">
        <v>76</v>
      </c>
      <c r="H21" s="14"/>
      <c r="I21" s="14"/>
      <c r="J21" s="14"/>
      <c r="K21" s="14"/>
    </row>
    <row r="22" spans="2:11" x14ac:dyDescent="0.3">
      <c r="B22" s="106" t="s">
        <v>62</v>
      </c>
      <c r="C22" s="106" t="s">
        <v>19</v>
      </c>
      <c r="D22" s="37" t="s">
        <v>18</v>
      </c>
      <c r="E22" s="44">
        <v>1.1000000000000001</v>
      </c>
      <c r="F22" s="42" t="s">
        <v>76</v>
      </c>
      <c r="G22" s="42" t="s">
        <v>76</v>
      </c>
      <c r="H22" s="14"/>
      <c r="I22" s="35"/>
      <c r="J22" s="14"/>
      <c r="K22" s="14"/>
    </row>
    <row r="23" spans="2:11" x14ac:dyDescent="0.3">
      <c r="B23" s="106"/>
      <c r="C23" s="106"/>
      <c r="D23" s="37" t="s">
        <v>24</v>
      </c>
      <c r="E23" s="44">
        <v>1.1000000000000001</v>
      </c>
      <c r="F23" s="42" t="s">
        <v>76</v>
      </c>
      <c r="G23" s="42" t="s">
        <v>76</v>
      </c>
      <c r="H23" s="14"/>
      <c r="I23" s="14"/>
      <c r="J23" s="14"/>
      <c r="K23" s="14"/>
    </row>
    <row r="24" spans="2:11" x14ac:dyDescent="0.3">
      <c r="B24" s="106" t="s">
        <v>27</v>
      </c>
      <c r="C24" s="106"/>
      <c r="D24" s="37" t="s">
        <v>25</v>
      </c>
      <c r="E24" s="43">
        <f>E18+E19+E20+E21+E23+E22</f>
        <v>20.300000000000004</v>
      </c>
      <c r="F24" s="45">
        <v>0.25900000000000001</v>
      </c>
      <c r="G24" s="43">
        <f>E24-F24</f>
        <v>20.041000000000004</v>
      </c>
      <c r="H24" s="32"/>
      <c r="I24" s="14"/>
      <c r="J24" s="14"/>
      <c r="K24" s="14"/>
    </row>
    <row r="25" spans="2:11" ht="184.95" customHeight="1" x14ac:dyDescent="0.3">
      <c r="B25" s="100" t="s">
        <v>75</v>
      </c>
      <c r="C25" s="101"/>
      <c r="D25" s="101"/>
      <c r="E25" s="101"/>
      <c r="F25" s="101"/>
      <c r="G25" s="101"/>
      <c r="H25" s="14"/>
      <c r="I25" s="14"/>
      <c r="J25" s="14"/>
      <c r="K25" s="14"/>
    </row>
  </sheetData>
  <mergeCells count="19">
    <mergeCell ref="B18:B19"/>
    <mergeCell ref="C18:C19"/>
    <mergeCell ref="B14:C14"/>
    <mergeCell ref="B25:G25"/>
    <mergeCell ref="B17:C17"/>
    <mergeCell ref="B4:G4"/>
    <mergeCell ref="B5:C5"/>
    <mergeCell ref="B6:B7"/>
    <mergeCell ref="C6:C7"/>
    <mergeCell ref="B8:B10"/>
    <mergeCell ref="B11:B13"/>
    <mergeCell ref="C9:C10"/>
    <mergeCell ref="C12:C13"/>
    <mergeCell ref="B24:C24"/>
    <mergeCell ref="B16:G16"/>
    <mergeCell ref="C20:C21"/>
    <mergeCell ref="C22:C23"/>
    <mergeCell ref="B20:B21"/>
    <mergeCell ref="B22:B23"/>
  </mergeCells>
  <pageMargins left="0.7" right="0.7" top="0.75" bottom="0.75" header="0.3" footer="0.3"/>
  <pageSetup paperSize="9" orientation="portrait" r:id="rId1"/>
  <ignoredErrors>
    <ignoredError sqref="G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ES2026_F23_Tableau 1</vt:lpstr>
      <vt:lpstr>ES2026_F23_Graphique1</vt:lpstr>
      <vt:lpstr>ES2026_F23_Tableau2</vt:lpstr>
      <vt:lpstr>ES2026_F23_Graphique2</vt:lpstr>
      <vt:lpstr>ES2026_F23_Tableau_encadré </vt:lpstr>
      <vt:lpstr>ES2026_F23_Graphique2!Zone_d_impression</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CADILLAC, Manon (DREES/OSAM/BAMEDS)</dc:creator>
  <cp:lastModifiedBy>Mathilde Deprez</cp:lastModifiedBy>
  <dcterms:created xsi:type="dcterms:W3CDTF">2025-12-17T14:28:56Z</dcterms:created>
  <dcterms:modified xsi:type="dcterms:W3CDTF">2026-07-02T15:09:16Z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2025-12-17T14:46:48Z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c5c2b4e7-6cd2-4aed-90e1-a893a918df8c</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